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12585" tabRatio="891"/>
  </bookViews>
  <sheets>
    <sheet name="Berechnung Durchschnittsbestand" sheetId="6" r:id="rId1"/>
    <sheet name="Auswahl Kategorie" sheetId="7" state="hidden" r:id="rId2"/>
    <sheet name="Auswahl Jahr" sheetId="8" state="hidden" r:id="rId3"/>
    <sheet name="Bitte lesen" sheetId="9" r:id="rId4"/>
  </sheets>
  <externalReferences>
    <externalReference r:id="rId5"/>
  </externalReferences>
  <definedNames>
    <definedName name="_10Excel_BuiltIn_Print_Area_42_1" localSheetId="2">#REF!</definedName>
    <definedName name="_10Excel_BuiltIn_Print_Area_42_1">#REF!</definedName>
    <definedName name="_11Excel_BuiltIn_Print_Area_43_1" localSheetId="2">#REF!</definedName>
    <definedName name="_11Excel_BuiltIn_Print_Area_43_1">#REF!</definedName>
    <definedName name="_12Excel_BuiltIn_Print_Area_44_1" localSheetId="2">#REF!</definedName>
    <definedName name="_12Excel_BuiltIn_Print_Area_44_1">#REF!</definedName>
    <definedName name="_13Excel_BuiltIn_Print_Area_45_1" localSheetId="2">#REF!</definedName>
    <definedName name="_13Excel_BuiltIn_Print_Area_45_1">#REF!</definedName>
    <definedName name="_14Excel_BuiltIn_Print_Area_46_1" localSheetId="2">#REF!</definedName>
    <definedName name="_14Excel_BuiltIn_Print_Area_46_1">#REF!</definedName>
    <definedName name="_15Excel_BuiltIn_Print_Area_47_1" localSheetId="2">#REF!</definedName>
    <definedName name="_15Excel_BuiltIn_Print_Area_47_1">#REF!</definedName>
    <definedName name="_16Excel_BuiltIn_Print_Area_48_1" localSheetId="2">#REF!</definedName>
    <definedName name="_16Excel_BuiltIn_Print_Area_48_1">#REF!</definedName>
    <definedName name="_17Excel_BuiltIn_Print_Area_49_1" localSheetId="2">#REF!</definedName>
    <definedName name="_17Excel_BuiltIn_Print_Area_49_1">#REF!</definedName>
    <definedName name="_18Excel_BuiltIn_Print_Area_50_1" localSheetId="2">#REF!</definedName>
    <definedName name="_18Excel_BuiltIn_Print_Area_50_1">#REF!</definedName>
    <definedName name="_19Excel_BuiltIn_Print_Area_51_1" localSheetId="2">#REF!</definedName>
    <definedName name="_19Excel_BuiltIn_Print_Area_51_1">#REF!</definedName>
    <definedName name="_1Excel_BuiltIn_Print_Area_33_1" localSheetId="2">#REF!</definedName>
    <definedName name="_1Excel_BuiltIn_Print_Area_33_1">#REF!</definedName>
    <definedName name="_20Excel_BuiltIn_Print_Area_52_1" localSheetId="2">#REF!</definedName>
    <definedName name="_20Excel_BuiltIn_Print_Area_52_1">#REF!</definedName>
    <definedName name="_2Excel_BuiltIn_Print_Area_34_1" localSheetId="2">#REF!</definedName>
    <definedName name="_2Excel_BuiltIn_Print_Area_34_1">#REF!</definedName>
    <definedName name="_3Excel_BuiltIn_Print_Area_35_1" localSheetId="2">#REF!</definedName>
    <definedName name="_3Excel_BuiltIn_Print_Area_35_1">#REF!</definedName>
    <definedName name="_4Excel_BuiltIn_Print_Area_36_1" localSheetId="2">#REF!</definedName>
    <definedName name="_4Excel_BuiltIn_Print_Area_36_1">#REF!</definedName>
    <definedName name="_5Excel_BuiltIn_Print_Area_37_1" localSheetId="2">#REF!</definedName>
    <definedName name="_5Excel_BuiltIn_Print_Area_37_1">#REF!</definedName>
    <definedName name="_6Excel_BuiltIn_Print_Area_38_1" localSheetId="2">#REF!</definedName>
    <definedName name="_6Excel_BuiltIn_Print_Area_38_1">#REF!</definedName>
    <definedName name="_7Excel_BuiltIn_Print_Area_39_1" localSheetId="2">#REF!</definedName>
    <definedName name="_7Excel_BuiltIn_Print_Area_39_1">#REF!</definedName>
    <definedName name="_8Excel_BuiltIn_Print_Area_40_1" localSheetId="2">#REF!</definedName>
    <definedName name="_8Excel_BuiltIn_Print_Area_40_1">#REF!</definedName>
    <definedName name="_9Excel_BuiltIn_Print_Area_41_1" localSheetId="2">#REF!</definedName>
    <definedName name="_9Excel_BuiltIn_Print_Area_41_1">#REF!</definedName>
    <definedName name="Bestandsfaktoren">"$#REF!.$A$8:$A$11"</definedName>
    <definedName name="Düngerauswahl">[1]Tabelle1!$C$156:$C$220</definedName>
    <definedName name="Düngerauswahlliste">[1]Tabelle1!$C$155:$L$220</definedName>
    <definedName name="Düngerliste">[1]Dünger!$B$9:$B$37</definedName>
    <definedName name="Düngertabelle">[1]Dünger!$B$8:$M$37</definedName>
    <definedName name="Ertragslage">[1]Flächen!$O$5:$O$10</definedName>
    <definedName name="Excel_BuiltIn_Print_Area_61">([1]Nährstofftabellen!$A$4:$E$193,[1]Nährstofftabellen!$F$4:$P$90,[1]Nährstofftabellen!$L$91:$P$136)</definedName>
    <definedName name="Faktoren_wie">[1]Hof_Dü!$Q$4:$Q$10</definedName>
    <definedName name="JA_NEIN">[1]Tabelle1!$AN$2:$AN$3</definedName>
    <definedName name="Kulturliste">[1]N_Bedarf!$B$5:$B$24</definedName>
    <definedName name="Liste_Kulturen">[1]N_Bedarf!$V$4:$V$51</definedName>
    <definedName name="Liste_N_Bedarf">[1]N_Bedarf!$V$5:$AB$51</definedName>
    <definedName name="Liste_P_Bedarf">[1]N_Bedarf!$BA$5:$BF$51</definedName>
    <definedName name="Tierfaktor">"$#REF!.$A$8:$A$11"</definedName>
    <definedName name="Tierfaktor_25" localSheetId="2">#REF!</definedName>
    <definedName name="Tierfaktor_25">#REF!</definedName>
    <definedName name="Tierliste">[1]Tabelle1!$B$3:$B$142</definedName>
  </definedNames>
  <calcPr calcId="145621"/>
</workbook>
</file>

<file path=xl/calcChain.xml><?xml version="1.0" encoding="utf-8"?>
<calcChain xmlns="http://schemas.openxmlformats.org/spreadsheetml/2006/main">
  <c r="G77" i="6" l="1"/>
  <c r="E10" i="6" l="1"/>
  <c r="G9" i="6" l="1"/>
  <c r="D2"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9" i="6"/>
  <c r="O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9"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9" i="6"/>
  <c r="K11" i="6"/>
  <c r="L11" i="6"/>
  <c r="K12" i="6"/>
  <c r="L12" i="6"/>
  <c r="K13" i="6"/>
  <c r="L13" i="6"/>
  <c r="K14" i="6"/>
  <c r="L14" i="6"/>
  <c r="K15" i="6"/>
  <c r="L15" i="6"/>
  <c r="K16" i="6"/>
  <c r="L16" i="6"/>
  <c r="K17" i="6"/>
  <c r="L17" i="6"/>
  <c r="K18" i="6"/>
  <c r="L18" i="6"/>
  <c r="K19" i="6"/>
  <c r="L19" i="6"/>
  <c r="K20" i="6"/>
  <c r="L20" i="6"/>
  <c r="K21" i="6"/>
  <c r="L21" i="6"/>
  <c r="K22" i="6"/>
  <c r="L22" i="6"/>
  <c r="K23" i="6"/>
  <c r="L23" i="6"/>
  <c r="K24" i="6"/>
  <c r="L24" i="6"/>
  <c r="K25" i="6"/>
  <c r="L25" i="6"/>
  <c r="K26" i="6"/>
  <c r="L26" i="6"/>
  <c r="K27" i="6"/>
  <c r="L27" i="6"/>
  <c r="K28" i="6"/>
  <c r="L28" i="6"/>
  <c r="K29" i="6"/>
  <c r="L29" i="6"/>
  <c r="K30" i="6"/>
  <c r="L30" i="6"/>
  <c r="K31" i="6"/>
  <c r="L31" i="6"/>
  <c r="K32" i="6"/>
  <c r="L32" i="6"/>
  <c r="K33" i="6"/>
  <c r="L33" i="6"/>
  <c r="K34" i="6"/>
  <c r="L34" i="6"/>
  <c r="K35" i="6"/>
  <c r="L35" i="6"/>
  <c r="K36" i="6"/>
  <c r="L36" i="6"/>
  <c r="K37" i="6"/>
  <c r="L37" i="6"/>
  <c r="K38" i="6"/>
  <c r="L38" i="6"/>
  <c r="K39" i="6"/>
  <c r="L39" i="6"/>
  <c r="K40" i="6"/>
  <c r="L40" i="6"/>
  <c r="K41" i="6"/>
  <c r="L41" i="6"/>
  <c r="K42" i="6"/>
  <c r="L42" i="6"/>
  <c r="K43" i="6"/>
  <c r="L43" i="6"/>
  <c r="K44" i="6"/>
  <c r="L44" i="6"/>
  <c r="K45" i="6"/>
  <c r="L45" i="6"/>
  <c r="K46" i="6"/>
  <c r="L46" i="6"/>
  <c r="K47" i="6"/>
  <c r="L47" i="6"/>
  <c r="K48" i="6"/>
  <c r="L48" i="6"/>
  <c r="K49" i="6"/>
  <c r="L49" i="6"/>
  <c r="K50" i="6"/>
  <c r="L50" i="6"/>
  <c r="K51" i="6"/>
  <c r="L51" i="6"/>
  <c r="K52" i="6"/>
  <c r="L52" i="6"/>
  <c r="K53" i="6"/>
  <c r="L53" i="6"/>
  <c r="K54" i="6"/>
  <c r="L54" i="6"/>
  <c r="K55" i="6"/>
  <c r="L55" i="6"/>
  <c r="K56" i="6"/>
  <c r="L56" i="6"/>
  <c r="K57" i="6"/>
  <c r="L57" i="6"/>
  <c r="K58" i="6"/>
  <c r="L58" i="6"/>
  <c r="K59" i="6"/>
  <c r="L59" i="6"/>
  <c r="K60" i="6"/>
  <c r="L60" i="6"/>
  <c r="K61" i="6"/>
  <c r="L61" i="6"/>
  <c r="K62" i="6"/>
  <c r="L62" i="6"/>
  <c r="K63" i="6"/>
  <c r="L63" i="6"/>
  <c r="K64" i="6"/>
  <c r="L64" i="6"/>
  <c r="K65" i="6"/>
  <c r="L65" i="6"/>
  <c r="K66" i="6"/>
  <c r="L66" i="6"/>
  <c r="K67" i="6"/>
  <c r="L67" i="6"/>
  <c r="K68" i="6"/>
  <c r="L68" i="6"/>
  <c r="K69" i="6"/>
  <c r="L69" i="6"/>
  <c r="K70" i="6"/>
  <c r="L70" i="6"/>
  <c r="K71" i="6"/>
  <c r="L71" i="6"/>
  <c r="K72" i="6"/>
  <c r="L72" i="6"/>
  <c r="K73" i="6"/>
  <c r="L73" i="6"/>
  <c r="K74" i="6"/>
  <c r="L74" i="6"/>
  <c r="K75" i="6"/>
  <c r="L75" i="6"/>
  <c r="K9" i="6"/>
  <c r="L9" i="6"/>
  <c r="N10" i="6"/>
  <c r="M10" i="6"/>
  <c r="L10" i="6"/>
  <c r="K10" i="6"/>
  <c r="J9" i="6" l="1"/>
  <c r="E22" i="6" l="1"/>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E11" i="6"/>
  <c r="E12" i="6" s="1"/>
  <c r="E13" i="6" s="1"/>
  <c r="E14" i="6" s="1"/>
  <c r="E15" i="6" s="1"/>
  <c r="E16" i="6" s="1"/>
  <c r="E17" i="6" s="1"/>
  <c r="E18" i="6" s="1"/>
  <c r="E19" i="6" s="1"/>
  <c r="E20" i="6" s="1"/>
  <c r="E21" i="6" s="1"/>
  <c r="D77" i="6"/>
  <c r="C77" i="6"/>
  <c r="I75" i="6" l="1"/>
  <c r="I63" i="6"/>
  <c r="I51" i="6"/>
  <c r="I47" i="6"/>
  <c r="I43" i="6"/>
  <c r="I23" i="6"/>
  <c r="I72" i="6"/>
  <c r="I68" i="6"/>
  <c r="I64" i="6"/>
  <c r="I60" i="6"/>
  <c r="I56" i="6"/>
  <c r="I52" i="6"/>
  <c r="I48" i="6"/>
  <c r="I44" i="6"/>
  <c r="I40" i="6"/>
  <c r="I36" i="6"/>
  <c r="I32" i="6"/>
  <c r="I28" i="6"/>
  <c r="I24" i="6"/>
  <c r="I73" i="6"/>
  <c r="I69" i="6"/>
  <c r="I65" i="6"/>
  <c r="I61" i="6"/>
  <c r="I57" i="6"/>
  <c r="I53" i="6"/>
  <c r="I49" i="6"/>
  <c r="I45" i="6"/>
  <c r="I41" i="6"/>
  <c r="I37" i="6"/>
  <c r="I33" i="6"/>
  <c r="I29" i="6"/>
  <c r="I25" i="6"/>
  <c r="I71" i="6"/>
  <c r="I67" i="6"/>
  <c r="I59" i="6"/>
  <c r="I55" i="6"/>
  <c r="I39" i="6"/>
  <c r="I35" i="6"/>
  <c r="I31" i="6"/>
  <c r="I27" i="6"/>
  <c r="I74" i="6"/>
  <c r="I70" i="6"/>
  <c r="I66" i="6"/>
  <c r="I62" i="6"/>
  <c r="I58" i="6"/>
  <c r="I54" i="6"/>
  <c r="I50" i="6"/>
  <c r="I46" i="6"/>
  <c r="I42" i="6"/>
  <c r="I38" i="6"/>
  <c r="I34" i="6"/>
  <c r="I30" i="6"/>
  <c r="I26" i="6"/>
  <c r="I22" i="6"/>
  <c r="G75" i="6"/>
  <c r="G10" i="6" l="1"/>
  <c r="G11" i="6"/>
  <c r="G12" i="6"/>
  <c r="G13" i="6"/>
  <c r="G17" i="6"/>
  <c r="G21" i="6"/>
  <c r="G25" i="6"/>
  <c r="G29" i="6"/>
  <c r="G33" i="6"/>
  <c r="G37" i="6"/>
  <c r="G41" i="6"/>
  <c r="P41" i="6" s="1"/>
  <c r="J41" i="6" s="1"/>
  <c r="G45" i="6"/>
  <c r="G49" i="6"/>
  <c r="G53" i="6"/>
  <c r="G57" i="6"/>
  <c r="G61" i="6"/>
  <c r="G65" i="6"/>
  <c r="G69" i="6"/>
  <c r="G73" i="6"/>
  <c r="G15" i="6"/>
  <c r="G19" i="6"/>
  <c r="G23" i="6"/>
  <c r="G27" i="6"/>
  <c r="G35" i="6"/>
  <c r="G39" i="6"/>
  <c r="G47" i="6"/>
  <c r="G55" i="6"/>
  <c r="P55" i="6" s="1"/>
  <c r="J55" i="6" s="1"/>
  <c r="G63" i="6"/>
  <c r="G71" i="6"/>
  <c r="G16" i="6"/>
  <c r="G20" i="6"/>
  <c r="G24" i="6"/>
  <c r="G28" i="6"/>
  <c r="G36" i="6"/>
  <c r="G44" i="6"/>
  <c r="G52" i="6"/>
  <c r="G60" i="6"/>
  <c r="G68" i="6"/>
  <c r="G72" i="6"/>
  <c r="G14" i="6"/>
  <c r="G18" i="6"/>
  <c r="G22" i="6"/>
  <c r="G26" i="6"/>
  <c r="P26" i="6" s="1"/>
  <c r="J26" i="6" s="1"/>
  <c r="G30" i="6"/>
  <c r="P30" i="6" s="1"/>
  <c r="J30" i="6" s="1"/>
  <c r="G34" i="6"/>
  <c r="P34" i="6" s="1"/>
  <c r="J34" i="6" s="1"/>
  <c r="G38" i="6"/>
  <c r="P38" i="6" s="1"/>
  <c r="J38" i="6" s="1"/>
  <c r="G42" i="6"/>
  <c r="P42" i="6" s="1"/>
  <c r="J42" i="6" s="1"/>
  <c r="G46" i="6"/>
  <c r="P46" i="6" s="1"/>
  <c r="J46" i="6" s="1"/>
  <c r="G50" i="6"/>
  <c r="P50" i="6" s="1"/>
  <c r="J50" i="6" s="1"/>
  <c r="G54" i="6"/>
  <c r="P54" i="6" s="1"/>
  <c r="J54" i="6" s="1"/>
  <c r="G58" i="6"/>
  <c r="P58" i="6" s="1"/>
  <c r="J58" i="6" s="1"/>
  <c r="G62" i="6"/>
  <c r="P62" i="6" s="1"/>
  <c r="J62" i="6" s="1"/>
  <c r="G66" i="6"/>
  <c r="P66" i="6" s="1"/>
  <c r="J66" i="6" s="1"/>
  <c r="G70" i="6"/>
  <c r="P70" i="6" s="1"/>
  <c r="J70" i="6" s="1"/>
  <c r="G74" i="6"/>
  <c r="G31" i="6"/>
  <c r="P31" i="6" s="1"/>
  <c r="J31" i="6" s="1"/>
  <c r="G43" i="6"/>
  <c r="G51" i="6"/>
  <c r="G59" i="6"/>
  <c r="P59" i="6" s="1"/>
  <c r="J59" i="6" s="1"/>
  <c r="G67" i="6"/>
  <c r="G32" i="6"/>
  <c r="G40" i="6"/>
  <c r="G48" i="6"/>
  <c r="P48" i="6" s="1"/>
  <c r="J48" i="6" s="1"/>
  <c r="G56" i="6"/>
  <c r="G64" i="6"/>
  <c r="P56" i="6" l="1"/>
  <c r="J56" i="6" s="1"/>
  <c r="P67" i="6"/>
  <c r="J67" i="6" s="1"/>
  <c r="P52" i="6"/>
  <c r="J52" i="6" s="1"/>
  <c r="P24" i="6"/>
  <c r="J24" i="6" s="1"/>
  <c r="P35" i="6"/>
  <c r="J35" i="6" s="1"/>
  <c r="P61" i="6"/>
  <c r="J61" i="6" s="1"/>
  <c r="P45" i="6"/>
  <c r="J45" i="6" s="1"/>
  <c r="P29" i="6"/>
  <c r="J29" i="6" s="1"/>
  <c r="P39" i="6"/>
  <c r="J39" i="6" s="1"/>
  <c r="P40" i="6"/>
  <c r="J40" i="6" s="1"/>
  <c r="P22" i="6"/>
  <c r="J22" i="6" s="1"/>
  <c r="P14" i="6"/>
  <c r="J14" i="6" s="1"/>
  <c r="P12" i="6"/>
  <c r="J12" i="6" s="1"/>
  <c r="P13" i="6"/>
  <c r="J13" i="6" s="1"/>
  <c r="P11" i="6"/>
  <c r="J11" i="6" s="1"/>
  <c r="H20" i="6"/>
  <c r="I20" i="6" s="1"/>
  <c r="P20" i="6"/>
  <c r="J20" i="6" s="1"/>
  <c r="P27" i="6"/>
  <c r="J27" i="6" s="1"/>
  <c r="P25" i="6"/>
  <c r="J25" i="6" s="1"/>
  <c r="P36" i="6"/>
  <c r="J36" i="6" s="1"/>
  <c r="P16" i="6"/>
  <c r="J16" i="6" s="1"/>
  <c r="P23" i="6"/>
  <c r="J23" i="6" s="1"/>
  <c r="P37" i="6"/>
  <c r="J37" i="6" s="1"/>
  <c r="H21" i="6"/>
  <c r="I21" i="6" s="1"/>
  <c r="P21" i="6"/>
  <c r="J21" i="6" s="1"/>
  <c r="P15" i="6"/>
  <c r="J15" i="6" s="1"/>
  <c r="P64" i="6"/>
  <c r="J64" i="6" s="1"/>
  <c r="P32" i="6"/>
  <c r="J32" i="6" s="1"/>
  <c r="P43" i="6"/>
  <c r="J43" i="6" s="1"/>
  <c r="H18" i="6"/>
  <c r="I18" i="6" s="1"/>
  <c r="P18" i="6"/>
  <c r="J18" i="6" s="1"/>
  <c r="P60" i="6"/>
  <c r="J60" i="6" s="1"/>
  <c r="P28" i="6"/>
  <c r="J28" i="6" s="1"/>
  <c r="P71" i="6"/>
  <c r="J71" i="6" s="1"/>
  <c r="P19" i="6"/>
  <c r="J19" i="6" s="1"/>
  <c r="P33" i="6"/>
  <c r="J33" i="6" s="1"/>
  <c r="H17" i="6"/>
  <c r="I17" i="6" s="1"/>
  <c r="P17" i="6"/>
  <c r="J17" i="6" s="1"/>
  <c r="P10" i="6"/>
  <c r="J10" i="6" s="1"/>
  <c r="P63" i="6"/>
  <c r="J63" i="6" s="1"/>
  <c r="P74" i="6"/>
  <c r="J74" i="6" s="1"/>
  <c r="P75" i="6"/>
  <c r="J75" i="6" s="1"/>
  <c r="P72" i="6"/>
  <c r="J72" i="6" s="1"/>
  <c r="P44" i="6"/>
  <c r="J44" i="6" s="1"/>
  <c r="P73" i="6"/>
  <c r="J73" i="6" s="1"/>
  <c r="P57" i="6"/>
  <c r="J57" i="6" s="1"/>
  <c r="P51" i="6"/>
  <c r="J51" i="6" s="1"/>
  <c r="P68" i="6"/>
  <c r="J68" i="6" s="1"/>
  <c r="P47" i="6"/>
  <c r="J47" i="6" s="1"/>
  <c r="P69" i="6"/>
  <c r="J69" i="6" s="1"/>
  <c r="P53" i="6"/>
  <c r="J53" i="6" s="1"/>
  <c r="P65" i="6"/>
  <c r="J65" i="6" s="1"/>
  <c r="P49" i="6"/>
  <c r="J49" i="6" s="1"/>
  <c r="H10" i="6"/>
  <c r="I10" i="6" s="1"/>
  <c r="H11" i="6"/>
  <c r="I11" i="6" s="1"/>
  <c r="H9" i="6"/>
  <c r="I9" i="6" s="1"/>
  <c r="H19" i="6"/>
  <c r="I19" i="6" s="1"/>
  <c r="H16" i="6"/>
  <c r="I16" i="6" s="1"/>
  <c r="H15" i="6"/>
  <c r="I15" i="6" s="1"/>
  <c r="H14" i="6"/>
  <c r="I14" i="6" s="1"/>
  <c r="H12" i="6"/>
  <c r="I12" i="6" s="1"/>
  <c r="H13" i="6"/>
  <c r="I13" i="6" s="1"/>
  <c r="I77" i="6" l="1"/>
  <c r="H77" i="6"/>
  <c r="E6" i="6" l="1"/>
</calcChain>
</file>

<file path=xl/sharedStrings.xml><?xml version="1.0" encoding="utf-8"?>
<sst xmlns="http://schemas.openxmlformats.org/spreadsheetml/2006/main" count="84" uniqueCount="83">
  <si>
    <t>Zugang</t>
  </si>
  <si>
    <t>Abgang</t>
  </si>
  <si>
    <t>Lämmer bis 1/2 Jahr (200)</t>
  </si>
  <si>
    <t>Jungschafe (ohne Mutterschafe) 1/2 bis 1 Jahr (205)</t>
  </si>
  <si>
    <t>Mutterschafe nicht gemolken (215)</t>
  </si>
  <si>
    <t>Mutterschafe gemolken (220)</t>
  </si>
  <si>
    <t>Andere weibliche Schafe (225)</t>
  </si>
  <si>
    <t>Widder ab 1 1/2 Jahre (235)</t>
  </si>
  <si>
    <t>Kitze bis 1/2 Jahr (240)</t>
  </si>
  <si>
    <t>Jungziegen (ohne Mutterziegen) 1/2 bis 1 Jahr (245)</t>
  </si>
  <si>
    <t>Mutterziegen nicht gemolken (255)</t>
  </si>
  <si>
    <t>Mutterziegen gemolken (260)</t>
  </si>
  <si>
    <t>Andere weibliche Ziegen (265)</t>
  </si>
  <si>
    <t>Ziegenböcke ab 1 1/2 Jahre (275)</t>
  </si>
  <si>
    <t>Ferkel bis 8 kg LG (375)</t>
  </si>
  <si>
    <t>Ferkel 8 bis 20 kg LG (380)</t>
  </si>
  <si>
    <t>Ferkel 20 bis 32 kg LG (385)</t>
  </si>
  <si>
    <t>Jungschweine 32 bis 50 kg LG (390)</t>
  </si>
  <si>
    <t>Mastschweine (auch ausgemerzte Zuchttiere) 50 bis 80 kg LG (395)</t>
  </si>
  <si>
    <t>Mastschweine (auch ausgemerzte Zuchttiere) 80 bis 110 kg LG (400)</t>
  </si>
  <si>
    <t>Mastschweine (auch ausgemerzte Zuchttiere) ab 110 kg LG (405)</t>
  </si>
  <si>
    <t>Jungsauen nicht gedeckt ab 50 kg LG (410)</t>
  </si>
  <si>
    <t>Jungsauen gedeckt ab 50 kg LG (415)</t>
  </si>
  <si>
    <t>Ältere Sauen nicht gedeckt ab 50 kg LG (420)</t>
  </si>
  <si>
    <t>Ältere Sauen gedeckt ab 50 kg LG (425)</t>
  </si>
  <si>
    <t>Zuchteber ab 50 kg LG (430)</t>
  </si>
  <si>
    <t>Küken und Junghennen vor Legereife (280)</t>
  </si>
  <si>
    <t>Mastküken, Jungmasthühner bis 1/2 Jahr (285)</t>
  </si>
  <si>
    <t>Legehennen (290)</t>
  </si>
  <si>
    <t>Hähne ab 1/2 Jahr (295)</t>
  </si>
  <si>
    <t>Gänse (305)</t>
  </si>
  <si>
    <t>Enten (310)</t>
  </si>
  <si>
    <t>Truthühner (315)</t>
  </si>
  <si>
    <t>Strauße ab 1 Jahr (320)</t>
  </si>
  <si>
    <t>Rotwild ab 1 Jahr (435)</t>
  </si>
  <si>
    <t>Damwild und anderes Zuchtwild ab 1 Jahr (440)</t>
  </si>
  <si>
    <t>Rotwild unter 1 Jahr (470)</t>
  </si>
  <si>
    <t>Damwild und anderes Zuchtwild unter 1 Jahr (475)</t>
  </si>
  <si>
    <t>Mastkaninchen (445)</t>
  </si>
  <si>
    <t>Zuchtkaninchen (450)</t>
  </si>
  <si>
    <t>Lamas ab 1 Jahr (455)</t>
  </si>
  <si>
    <t>Lamas unter 1 Jahr (480)</t>
  </si>
  <si>
    <t>Bestand * Tage Diff</t>
  </si>
  <si>
    <t>Tag</t>
  </si>
  <si>
    <t>Monat</t>
  </si>
  <si>
    <t>Pferde bis 1,48 m und Endgewicht bis 300 kg bis 1/2 Jahr (325)</t>
  </si>
  <si>
    <t>Pferde bis 1,48 m und Endgewicht über 300 kg bis 1/2 Jahr (340)</t>
  </si>
  <si>
    <t xml:space="preserve"> - </t>
  </si>
  <si>
    <t>Pferde bis 1,48 m und Endgewicht über 300 kg ab 3 Jahre (350)</t>
  </si>
  <si>
    <t>Pferde bis 1,48 m und Endgewicht über 300 kg 1/2 bis 3 Jahre (345)</t>
  </si>
  <si>
    <t>Pferde bis 1,48 m und Endgewicht bis 300 kg ab 3 Jahre (335)</t>
  </si>
  <si>
    <t>Datumswert in Zahl</t>
  </si>
  <si>
    <r>
      <rPr>
        <b/>
        <sz val="12"/>
        <rFont val="Arial"/>
        <family val="2"/>
      </rPr>
      <t>Antragsjahr</t>
    </r>
    <r>
      <rPr>
        <sz val="11"/>
        <rFont val="Arial"/>
        <family val="2"/>
      </rPr>
      <t xml:space="preserve"> 
(bitte auswählen): </t>
    </r>
  </si>
  <si>
    <r>
      <rPr>
        <b/>
        <sz val="12"/>
        <rFont val="Arial"/>
        <family val="2"/>
      </rPr>
      <t>Tierkategorie</t>
    </r>
    <r>
      <rPr>
        <sz val="11"/>
        <rFont val="Arial"/>
        <family val="2"/>
      </rPr>
      <t xml:space="preserve"> 
(bitte auswählen): </t>
    </r>
  </si>
  <si>
    <r>
      <rPr>
        <b/>
        <sz val="12"/>
        <rFont val="Arial"/>
        <family val="2"/>
      </rPr>
      <t>Berechneter Durchschnittsbestand</t>
    </r>
    <r>
      <rPr>
        <sz val="11"/>
        <rFont val="Arial"/>
        <family val="2"/>
      </rPr>
      <t xml:space="preserve">
(bis zum 31. Dezember): </t>
    </r>
  </si>
  <si>
    <r>
      <t>wenn</t>
    </r>
    <r>
      <rPr>
        <b/>
        <sz val="10"/>
        <rFont val="Arial"/>
        <family val="2"/>
      </rPr>
      <t xml:space="preserve"> Tag</t>
    </r>
    <r>
      <rPr>
        <sz val="10"/>
        <rFont val="Arial"/>
        <family val="2"/>
      </rPr>
      <t xml:space="preserve"> &gt;31 ist, dann schreib 1</t>
    </r>
  </si>
  <si>
    <r>
      <t xml:space="preserve">wenn </t>
    </r>
    <r>
      <rPr>
        <b/>
        <sz val="10"/>
        <rFont val="Arial"/>
        <family val="2"/>
      </rPr>
      <t>Monat</t>
    </r>
    <r>
      <rPr>
        <sz val="10"/>
        <rFont val="Arial"/>
        <family val="2"/>
      </rPr>
      <t xml:space="preserve"> &gt;12 ist, dann schreib 1</t>
    </r>
  </si>
  <si>
    <t>Zsfg für
Datums-Prüfung</t>
  </si>
  <si>
    <r>
      <t xml:space="preserve">wenn </t>
    </r>
    <r>
      <rPr>
        <b/>
        <sz val="10"/>
        <rFont val="Arial"/>
        <family val="2"/>
      </rPr>
      <t>Datumswert</t>
    </r>
    <r>
      <rPr>
        <sz val="10"/>
        <rFont val="Arial"/>
        <family val="2"/>
      </rPr>
      <t xml:space="preserve"> kleiner ist als jener darüber, schreib 1</t>
    </r>
  </si>
  <si>
    <r>
      <t xml:space="preserve">wenn </t>
    </r>
    <r>
      <rPr>
        <b/>
        <sz val="10"/>
        <rFont val="Arial"/>
        <family val="2"/>
      </rPr>
      <t>Tag</t>
    </r>
    <r>
      <rPr>
        <sz val="10"/>
        <rFont val="Arial"/>
        <family val="2"/>
      </rPr>
      <t xml:space="preserve"> &gt;28 ist UND der </t>
    </r>
    <r>
      <rPr>
        <b/>
        <sz val="10"/>
        <rFont val="Arial"/>
        <family val="2"/>
      </rPr>
      <t>Monat</t>
    </r>
    <r>
      <rPr>
        <sz val="10"/>
        <rFont val="Arial"/>
        <family val="2"/>
      </rPr>
      <t xml:space="preserve"> 2 ist UND kein Schaltjahr ist, dann schreib 1</t>
    </r>
  </si>
  <si>
    <r>
      <t xml:space="preserve">wenn </t>
    </r>
    <r>
      <rPr>
        <b/>
        <sz val="10"/>
        <rFont val="Arial"/>
        <family val="2"/>
      </rPr>
      <t>Tag</t>
    </r>
    <r>
      <rPr>
        <sz val="10"/>
        <rFont val="Arial"/>
        <family val="2"/>
      </rPr>
      <t xml:space="preserve"> &gt;29 ist UND der </t>
    </r>
    <r>
      <rPr>
        <b/>
        <sz val="10"/>
        <rFont val="Arial"/>
        <family val="2"/>
      </rPr>
      <t>Monat</t>
    </r>
    <r>
      <rPr>
        <sz val="10"/>
        <rFont val="Arial"/>
        <family val="2"/>
      </rPr>
      <t xml:space="preserve"> 2 ist, dann schreib 1</t>
    </r>
  </si>
  <si>
    <r>
      <t xml:space="preserve">wenn </t>
    </r>
    <r>
      <rPr>
        <b/>
        <sz val="10"/>
        <rFont val="Arial"/>
        <family val="2"/>
      </rPr>
      <t>Tag</t>
    </r>
    <r>
      <rPr>
        <sz val="10"/>
        <rFont val="Arial"/>
        <family val="2"/>
      </rPr>
      <t xml:space="preserve"> &gt;30 ist UND der </t>
    </r>
    <r>
      <rPr>
        <b/>
        <sz val="10"/>
        <rFont val="Arial"/>
        <family val="2"/>
      </rPr>
      <t>Monat</t>
    </r>
    <r>
      <rPr>
        <sz val="10"/>
        <rFont val="Arial"/>
        <family val="2"/>
      </rPr>
      <t xml:space="preserve"> 2, 4, 6, 9 od 11 ist, dann schreib 1</t>
    </r>
  </si>
  <si>
    <t>Formular zur Berechnung des durchschnittlichen Tierbestandes</t>
  </si>
  <si>
    <t>Berechnung durchgeführt am</t>
  </si>
  <si>
    <t>Leerzeilen sind zu vermeiden</t>
  </si>
  <si>
    <t>Zu jeder Erfassung eines Zu- und Abganges ist die Erfassung des zugehörigen Datums notwendig</t>
  </si>
  <si>
    <t>Für Programmfehler wird keine Haftung übernommen!</t>
  </si>
  <si>
    <t xml:space="preserve">Wichtige Hinweise für eine korrekte Berechnung: </t>
  </si>
  <si>
    <t>Antragsjahr und Tierkategorie auswählen</t>
  </si>
  <si>
    <t>Anfangstierbestand in Zelle E9 eintragen</t>
  </si>
  <si>
    <t>Der Durchschnittsbestand wird automatisch bis zum Ende des Kalenderjahres berechnet</t>
  </si>
  <si>
    <t>Die Eintragungen müssen in chronolgischer Reihenfolge erfolgen</t>
  </si>
  <si>
    <t>Bestand</t>
  </si>
  <si>
    <t>Schafe (ohne Mutterschafe) 1 bis 1 1/2 Jahre (210)</t>
  </si>
  <si>
    <t>Ziegen (ohne Mutterziegen) 1 bis 1 1/2 Jahre (250)</t>
  </si>
  <si>
    <t>Pferde bis 1,48 m und Endgewicht bis 300 kg 1/2 bis 3 Jahre (330)</t>
  </si>
  <si>
    <t>Pferde über 1,48 m oder Endgewicht über 500 kg bis 1/2 Jahr (355)</t>
  </si>
  <si>
    <t>Pferde über 1,48 m oder Endgewicht über 500 kg 1/2 bis 1 Jahre (360)</t>
  </si>
  <si>
    <t>Pferde über 1,48 m oder Endgewicht über 500 kg 1 bis 3 Jahre (365)</t>
  </si>
  <si>
    <t>Pferde über 1,48 m oder Endgewicht über 500 kg ab 3 Jahre (370)</t>
  </si>
  <si>
    <t>Zwerghühner, Wachteln; ausgewachsen (300)</t>
  </si>
  <si>
    <t>Tage Diff bis zum nächsten Datum bzw bis zum Jahresende</t>
  </si>
  <si>
    <t>Sonstige (460)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</si>
</sst>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b/>
      <sz val="12"/>
      <name val="Arial"/>
      <family val="2"/>
    </font>
    <font>
      <sz val="11"/>
      <name val="Arial"/>
      <family val="2"/>
    </font>
    <font>
      <b/>
      <sz val="11"/>
      <color indexed="8"/>
      <name val="Arial"/>
      <family val="2"/>
    </font>
    <font>
      <b/>
      <sz val="18"/>
      <color indexed="62"/>
      <name val="Cambria"/>
      <family val="2"/>
    </font>
    <font>
      <b/>
      <sz val="15"/>
      <color indexed="62"/>
      <name val="Arial"/>
      <family val="2"/>
    </font>
    <font>
      <b/>
      <sz val="10"/>
      <name val="Arial"/>
      <family val="2"/>
    </font>
    <font>
      <b/>
      <sz val="11"/>
      <name val="Arial"/>
      <family val="2"/>
    </font>
    <font>
      <b/>
      <sz val="14"/>
      <name val="Arial"/>
      <family val="2"/>
    </font>
    <font>
      <b/>
      <sz val="14"/>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BEEB75"/>
        <bgColor indexed="64"/>
      </patternFill>
    </fill>
    <fill>
      <patternFill patternType="solid">
        <fgColor rgb="FFD6F2A8"/>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s>
  <borders count="4">
    <border>
      <left/>
      <right/>
      <top/>
      <bottom/>
      <diagonal/>
    </border>
    <border>
      <left/>
      <right/>
      <top style="thin">
        <color indexed="49"/>
      </top>
      <bottom style="double">
        <color indexed="49"/>
      </bottom>
      <diagonal/>
    </border>
    <border>
      <left/>
      <right/>
      <top/>
      <bottom style="thick">
        <color indexed="4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0" fontId="3" fillId="0" borderId="1" applyNumberFormat="0" applyFill="0" applyAlignment="0" applyProtection="0"/>
    <xf numFmtId="0" fontId="3" fillId="0" borderId="1" applyNumberFormat="0" applyFill="0" applyAlignment="0" applyProtection="0"/>
    <xf numFmtId="0" fontId="4" fillId="0" borderId="0" applyNumberFormat="0" applyFill="0" applyBorder="0" applyAlignment="0" applyProtection="0"/>
    <xf numFmtId="0" fontId="5" fillId="0" borderId="2" applyNumberFormat="0" applyFill="0" applyAlignment="0" applyProtection="0"/>
  </cellStyleXfs>
  <cellXfs count="38">
    <xf numFmtId="0" fontId="0" fillId="0" borderId="0" xfId="0"/>
    <xf numFmtId="0" fontId="0" fillId="0" borderId="0" xfId="0" applyAlignment="1" applyProtection="1">
      <alignment horizontal="right" vertical="center"/>
    </xf>
    <xf numFmtId="0" fontId="0" fillId="0" borderId="0" xfId="0" applyProtection="1"/>
    <xf numFmtId="0" fontId="0" fillId="0" borderId="0" xfId="0" applyFill="1" applyProtection="1"/>
    <xf numFmtId="1" fontId="0" fillId="0" borderId="0" xfId="0" applyNumberFormat="1" applyFill="1" applyProtection="1"/>
    <xf numFmtId="0" fontId="1" fillId="0" borderId="3" xfId="0" applyFont="1" applyFill="1" applyBorder="1" applyAlignment="1" applyProtection="1">
      <alignment horizontal="right" vertical="center" indent="1"/>
      <protection locked="0"/>
    </xf>
    <xf numFmtId="2" fontId="1" fillId="2" borderId="3" xfId="0" applyNumberFormat="1" applyFont="1" applyFill="1" applyBorder="1" applyAlignment="1" applyProtection="1">
      <alignment horizontal="right" vertical="center" indent="1"/>
    </xf>
    <xf numFmtId="0" fontId="7" fillId="2" borderId="3" xfId="0" applyFont="1" applyFill="1" applyBorder="1" applyAlignment="1" applyProtection="1">
      <alignment horizontal="center" vertical="center"/>
    </xf>
    <xf numFmtId="0" fontId="7" fillId="2" borderId="3" xfId="0" applyFont="1" applyFill="1" applyBorder="1" applyAlignment="1" applyProtection="1">
      <alignment horizontal="right" vertical="center" indent="1"/>
    </xf>
    <xf numFmtId="0" fontId="2" fillId="0"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0" borderId="3" xfId="0" applyFont="1" applyFill="1" applyBorder="1" applyAlignment="1" applyProtection="1">
      <alignment horizontal="right" vertical="center" indent="1"/>
      <protection locked="0"/>
    </xf>
    <xf numFmtId="0" fontId="2" fillId="2" borderId="3" xfId="0" applyFont="1" applyFill="1" applyBorder="1" applyAlignment="1" applyProtection="1">
      <alignment horizontal="right" vertical="center" indent="1"/>
    </xf>
    <xf numFmtId="1" fontId="0" fillId="3" borderId="0" xfId="0" applyNumberFormat="1" applyFill="1" applyProtection="1"/>
    <xf numFmtId="0" fontId="0" fillId="3" borderId="0" xfId="0" applyFill="1" applyProtection="1"/>
    <xf numFmtId="0" fontId="0" fillId="3" borderId="0" xfId="0" applyFill="1" applyAlignment="1" applyProtection="1">
      <alignment horizontal="center" vertical="center"/>
    </xf>
    <xf numFmtId="0" fontId="0" fillId="4" borderId="0" xfId="0" applyFill="1" applyProtection="1"/>
    <xf numFmtId="0" fontId="0" fillId="4" borderId="0" xfId="0" applyFill="1" applyBorder="1" applyAlignment="1" applyProtection="1">
      <alignment horizontal="right" wrapText="1"/>
    </xf>
    <xf numFmtId="0" fontId="0" fillId="4" borderId="0" xfId="0" applyFill="1" applyAlignment="1" applyProtection="1">
      <alignment horizontal="right" wrapText="1"/>
    </xf>
    <xf numFmtId="0" fontId="0" fillId="0" borderId="0" xfId="0" applyAlignment="1">
      <alignment horizontal="left" indent="1"/>
    </xf>
    <xf numFmtId="0" fontId="2" fillId="0" borderId="0" xfId="0" applyFont="1" applyAlignment="1">
      <alignment horizontal="left" indent="1"/>
    </xf>
    <xf numFmtId="0" fontId="2" fillId="2" borderId="3" xfId="0" applyFont="1" applyFill="1" applyBorder="1" applyAlignment="1" applyProtection="1">
      <alignment horizontal="right" vertical="center" indent="1"/>
    </xf>
    <xf numFmtId="0" fontId="1" fillId="0" borderId="3" xfId="0" applyFont="1" applyFill="1" applyBorder="1" applyAlignment="1" applyProtection="1">
      <alignment horizontal="right" vertical="center" indent="1" shrinkToFit="1"/>
      <protection locked="0"/>
    </xf>
    <xf numFmtId="0" fontId="0" fillId="5" borderId="0" xfId="0" applyFill="1"/>
    <xf numFmtId="0" fontId="0" fillId="6" borderId="0" xfId="0" applyFill="1"/>
    <xf numFmtId="0" fontId="0" fillId="4"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2" borderId="0" xfId="0" applyFill="1"/>
    <xf numFmtId="0" fontId="9" fillId="0" borderId="0" xfId="0" applyFont="1" applyAlignment="1">
      <alignment horizontal="left" indent="1"/>
    </xf>
    <xf numFmtId="0" fontId="0" fillId="3" borderId="0" xfId="0" applyFill="1" applyAlignment="1" applyProtection="1">
      <alignment horizontal="right" wrapText="1"/>
    </xf>
    <xf numFmtId="0" fontId="8" fillId="0" borderId="0" xfId="0" applyFont="1" applyAlignment="1" applyProtection="1"/>
    <xf numFmtId="14" fontId="0" fillId="0" borderId="0" xfId="0" applyNumberFormat="1" applyBorder="1" applyAlignment="1" applyProtection="1">
      <alignment horizontal="left"/>
    </xf>
    <xf numFmtId="0" fontId="2" fillId="2" borderId="3" xfId="0" applyFont="1" applyFill="1" applyBorder="1" applyAlignment="1" applyProtection="1">
      <alignment horizontal="right" vertical="center" wrapText="1" indent="1"/>
    </xf>
    <xf numFmtId="0" fontId="2" fillId="2" borderId="3" xfId="0" applyFont="1" applyFill="1" applyBorder="1" applyAlignment="1" applyProtection="1">
      <alignment horizontal="right" vertical="center" indent="1"/>
    </xf>
    <xf numFmtId="0" fontId="0" fillId="0" borderId="0" xfId="0" applyBorder="1" applyAlignment="1" applyProtection="1"/>
  </cellXfs>
  <cellStyles count="5">
    <cellStyle name="Ergebnis 1" xfId="1"/>
    <cellStyle name="Ergebnis 1 1" xfId="2"/>
    <cellStyle name="Standard" xfId="0" builtinId="0"/>
    <cellStyle name="Überschrift 1 1" xfId="3"/>
    <cellStyle name="Überschrift 1 1 1" xfId="4"/>
  </cellStyles>
  <dxfs count="0"/>
  <tableStyles count="0" defaultTableStyle="TableStyleMedium2" defaultPivotStyle="PivotStyleLight16"/>
  <colors>
    <mruColors>
      <color rgb="FFFFFF99"/>
      <color rgb="FFD6F2A8"/>
      <color rgb="FFFFFFCC"/>
      <color rgb="FFBEEB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XPgrpwise/d&#252;ngebilanzen/Aichinger,%20neustadt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Betrieb"/>
      <sheetName val="Tiere"/>
      <sheetName val="Tabelle1"/>
      <sheetName val="Mineral_Dü"/>
      <sheetName val="Organ__Dü"/>
      <sheetName val="N_Berechnung"/>
      <sheetName val="N_Bedarf"/>
      <sheetName val="Ergebnis"/>
      <sheetName val="Hof_Dü"/>
      <sheetName val="Dünger"/>
      <sheetName val="Flächen"/>
      <sheetName val="Schlag 1"/>
      <sheetName val="Schlag 2"/>
      <sheetName val="Schlag 3"/>
      <sheetName val="Schlag 4"/>
      <sheetName val="Schlag 5"/>
      <sheetName val="Schlag 6"/>
      <sheetName val="Schlag 7"/>
      <sheetName val="Schlag 8"/>
      <sheetName val="Schlag 9"/>
      <sheetName val="Schlag 10"/>
      <sheetName val="Schlag 11"/>
      <sheetName val="Schlag 12"/>
      <sheetName val="Schlag 13"/>
      <sheetName val="Schlag 14"/>
      <sheetName val="Schlag 15"/>
      <sheetName val="Schlag 16"/>
      <sheetName val="Schlag 17"/>
      <sheetName val="Schlag 18"/>
      <sheetName val="Schlag 19"/>
      <sheetName val="Schlag 20"/>
      <sheetName val="Summen"/>
      <sheetName val="Alm"/>
      <sheetName val="FF"/>
      <sheetName val="Ø_Tierliste"/>
      <sheetName val="Ø_Rinder"/>
      <sheetName val="IP Grenzen"/>
      <sheetName val="IP"/>
      <sheetName val="IP Schlagblatt"/>
      <sheetName val="Phosphor"/>
      <sheetName val="Nährstofftabellen"/>
      <sheetName val="Bodennah"/>
      <sheetName val="Doku Pfl_schutz"/>
      <sheetName val="Termine"/>
    </sheetNames>
    <sheetDataSet>
      <sheetData sheetId="0"/>
      <sheetData sheetId="1"/>
      <sheetData sheetId="2"/>
      <sheetData sheetId="3">
        <row r="2">
          <cell r="AN2" t="str">
            <v>JA</v>
          </cell>
        </row>
        <row r="3">
          <cell r="AN3" t="str">
            <v>NEIN</v>
          </cell>
        </row>
        <row r="4">
          <cell r="B4" t="str">
            <v>Rinder</v>
          </cell>
        </row>
        <row r="5">
          <cell r="B5" t="str">
            <v>2 - andere Kälber und Jungrinder unter 1/2 Jahr - Gülle</v>
          </cell>
        </row>
        <row r="6">
          <cell r="B6" t="str">
            <v>3 - andere Kälber und Jungrinder unter 1/2 Jahr - Mist/Jauche</v>
          </cell>
        </row>
        <row r="7">
          <cell r="B7" t="str">
            <v>4 - andere Kälber und Jungrinder unter 1/2 Jahr - Tiefstallmist</v>
          </cell>
        </row>
        <row r="8">
          <cell r="B8" t="str">
            <v>5 - Jungvieh 1/2 bis 1 Jahr - Gülle</v>
          </cell>
        </row>
        <row r="9">
          <cell r="B9" t="str">
            <v>6 - Jungvieh 1/2 bis 1 Jahr - Mist/Jauche</v>
          </cell>
        </row>
        <row r="10">
          <cell r="B10" t="str">
            <v>7 - Jungvieh 1/2 bis 1 Jahr - Tiefstallmist</v>
          </cell>
        </row>
        <row r="11">
          <cell r="B11" t="str">
            <v>8 - Jungvieh 1 bis 2 Jahr - Gülle</v>
          </cell>
        </row>
        <row r="12">
          <cell r="B12" t="str">
            <v>9 - Jungvieh 1 bis 2 Jahr - Mist/Jauche</v>
          </cell>
        </row>
        <row r="13">
          <cell r="B13" t="str">
            <v>10 - Jungvieh 1 bis 2 Jahr - Tiefstallmist</v>
          </cell>
        </row>
        <row r="14">
          <cell r="B14" t="str">
            <v>11 - Ochsen, Stiere - Gülle</v>
          </cell>
        </row>
        <row r="15">
          <cell r="B15" t="str">
            <v>12 - Ochsen, Stiere - Mist/Jauche</v>
          </cell>
        </row>
        <row r="16">
          <cell r="B16" t="str">
            <v>13 - Ochsen, Stiere - Tiefstallmist</v>
          </cell>
        </row>
        <row r="17">
          <cell r="B17" t="str">
            <v>14 - Kalbinnen - Gülle</v>
          </cell>
        </row>
        <row r="18">
          <cell r="B18" t="str">
            <v>15 - Kalbinnen - Mist/Jauche</v>
          </cell>
        </row>
        <row r="19">
          <cell r="B19" t="str">
            <v>16 - Kalbinnen - Tiefstallmist</v>
          </cell>
        </row>
        <row r="20">
          <cell r="B20" t="str">
            <v>17 - Milch- bzw. Mutterkühe (3000 kg Milch)  - Gülle</v>
          </cell>
        </row>
        <row r="21">
          <cell r="B21" t="str">
            <v>18 - Milch- bzw. Mutterkühe (3000 kg Milch)  - Mist / Jauche</v>
          </cell>
        </row>
        <row r="22">
          <cell r="B22" t="str">
            <v>19 - Milch- bzw. Mutterkühe (3000 kg Milch)  - Tiefstallmist</v>
          </cell>
        </row>
        <row r="23">
          <cell r="B23" t="str">
            <v>20 - Milch- bzw. Ammenkühe (4000 kg Milch)  - Gülle</v>
          </cell>
        </row>
        <row r="24">
          <cell r="B24" t="str">
            <v>21 - Milch- bzw. Ammenkühe (4000 kg Milch)  - Mist / Jauche</v>
          </cell>
        </row>
        <row r="25">
          <cell r="B25" t="str">
            <v>22 - Milch- bzw. Ammenkühe (4000 kg Milch)  - Tiefstallmist</v>
          </cell>
        </row>
        <row r="26">
          <cell r="B26" t="str">
            <v>23 - Milchkühe (5000 kg Milch) - Gülle</v>
          </cell>
        </row>
        <row r="27">
          <cell r="B27" t="str">
            <v>24 - Milchkühe (5000 kg Milch) - Mist/Jauche</v>
          </cell>
        </row>
        <row r="28">
          <cell r="B28" t="str">
            <v>25 - Milchkühe (5000 kg Milch) - Tiefstallmist</v>
          </cell>
        </row>
        <row r="29">
          <cell r="B29" t="str">
            <v>26 - Milchkühe (6000 kg Milch) - Gülle</v>
          </cell>
        </row>
        <row r="30">
          <cell r="B30" t="str">
            <v>27 - Milchkühe (6000 kg Milch) - Mist/Jauche</v>
          </cell>
        </row>
        <row r="31">
          <cell r="B31" t="str">
            <v>28 - Milchkühe (6000 kg Milch) - Tiefstallmist</v>
          </cell>
        </row>
        <row r="32">
          <cell r="B32" t="str">
            <v>29 - Milchkühe (7000 kg Milch) - Gülle</v>
          </cell>
        </row>
        <row r="33">
          <cell r="B33" t="str">
            <v>30 - Milchkühe (7000 kg Milch) - Mist/Jauche</v>
          </cell>
        </row>
        <row r="34">
          <cell r="B34" t="str">
            <v>31 - Milchkühe (7000 kg Milch) - Tiefstallmist</v>
          </cell>
        </row>
        <row r="35">
          <cell r="B35" t="str">
            <v>32 - Milchkühe (8000 kg Milch) - Gülle</v>
          </cell>
        </row>
        <row r="36">
          <cell r="B36" t="str">
            <v>33 - Milchkühe (8000 kg Milch) - Mist/Jauche</v>
          </cell>
        </row>
        <row r="37">
          <cell r="B37" t="str">
            <v>34 - Milchkühe (8000 kg Milch) - Tiefstallmist</v>
          </cell>
        </row>
        <row r="38">
          <cell r="B38" t="str">
            <v>35 - Milchkühe (9000 kg Milch) - Gülle</v>
          </cell>
        </row>
        <row r="39">
          <cell r="B39" t="str">
            <v>36 - Milchkühe (9000 kg Milch) - Mist/Jauche</v>
          </cell>
        </row>
        <row r="40">
          <cell r="B40" t="str">
            <v>37 - Milchkühe (9000 kg Milch) - Tiefstallmist</v>
          </cell>
        </row>
        <row r="41">
          <cell r="B41" t="str">
            <v>38 - Milchkühe (&gt; 10.000 kg Milch) - Gülle</v>
          </cell>
        </row>
        <row r="42">
          <cell r="B42" t="str">
            <v>39 - Milchkühe (&gt; 10.000 kg Milch) - Mist/Jauche</v>
          </cell>
        </row>
        <row r="43">
          <cell r="B43" t="str">
            <v>40 - Milchkühe (&gt; 10.000 kg Milch) - Tiefstallmist</v>
          </cell>
        </row>
        <row r="44">
          <cell r="B44" t="str">
            <v>Schweine</v>
          </cell>
        </row>
        <row r="45">
          <cell r="B45" t="str">
            <v>42 - Ferkel 8 bis 32 kg Lebendgewicht (LG) Standard-Fütterung - Gülle</v>
          </cell>
        </row>
        <row r="46">
          <cell r="B46" t="str">
            <v>43 - Ferkel 8 bis 32 kg Lebendgewicht (LG) Standard-Fütterung - Mist/Jauche</v>
          </cell>
        </row>
        <row r="47">
          <cell r="B47" t="str">
            <v>44 - Ferkel 8 bis 32 kg Lebendgewicht (LG) Standard-Fütterung - Tiefstallmist</v>
          </cell>
        </row>
        <row r="48">
          <cell r="B48" t="str">
            <v>45 - Ferkel 8 bis 32 kg Lebendgewicht (LG) N-reduzierte-Fütterung - Gülle</v>
          </cell>
        </row>
        <row r="49">
          <cell r="B49" t="str">
            <v>46 - Ferkel 8 bis 32 kg Lebendgewicht (LG) N-reduzierte-Fütterung - Mist/Jauche</v>
          </cell>
        </row>
        <row r="50">
          <cell r="B50" t="str">
            <v>47 - Ferkel 8 bis 32 kg Lebendgewicht (LG) N-reduzierte-Fütterung - Tiefstallmist</v>
          </cell>
        </row>
        <row r="51">
          <cell r="B51" t="str">
            <v xml:space="preserve">48 - MS + JS ab 32 kg LG bis Mastende/Belegung - Gülle </v>
          </cell>
        </row>
        <row r="52">
          <cell r="B52" t="str">
            <v xml:space="preserve">49 - MS + JS ab 32 kg LG bis Mastende/Belegung - Mist/Jauche </v>
          </cell>
        </row>
        <row r="53">
          <cell r="B53" t="str">
            <v xml:space="preserve">50 - MS + JS ab 32 kg LG bis Mastende/Belegung - Tiefstallmist </v>
          </cell>
        </row>
        <row r="54">
          <cell r="B54" t="str">
            <v xml:space="preserve">51 - MS + JS ab 32 kg LG bis Mastende/Belegung -N-reduzierte-Fütterung - Gülle </v>
          </cell>
        </row>
        <row r="55">
          <cell r="B55" t="str">
            <v xml:space="preserve">52 - MS + JS ab 32 kg LG bis Mastende/Belegung -N-reduzierte-Fütterung - Mist/Jauche </v>
          </cell>
        </row>
        <row r="56">
          <cell r="B56" t="str">
            <v xml:space="preserve">53 - MS + JS ab 32 kg LG bis Mastende/Belegung -N-reduzierte-Fütterung - Tiefstallmist </v>
          </cell>
        </row>
        <row r="57">
          <cell r="B57" t="str">
            <v xml:space="preserve">54 - MS + JS ab 32 kg LG bis Mastende/Belegung - stark-N-reduzierte-Fütterung - Gülle </v>
          </cell>
        </row>
        <row r="58">
          <cell r="B58" t="str">
            <v xml:space="preserve">55 - MS + JS ab 32 kg LG bis Mastende/Belegung - stark-N-reduzierte-Fütterung - Mist/Jauche </v>
          </cell>
        </row>
        <row r="59">
          <cell r="B59" t="str">
            <v xml:space="preserve">56 - MS + JS ab 32 kg LG bis Mastende/Belegung - stark-N-reduzierte-Fütterung - Tiefstallmist </v>
          </cell>
        </row>
        <row r="60">
          <cell r="B60" t="str">
            <v>57 - Zuchtschweine - Standard-Fütterung - Gülle</v>
          </cell>
        </row>
        <row r="61">
          <cell r="B61" t="str">
            <v>58 - Zuchtschweine - Standard-Fütterung - Mist/Jauche</v>
          </cell>
        </row>
        <row r="62">
          <cell r="B62" t="str">
            <v>59 - Zuchtschweine - Standard-Fütterung - Tiefstallmist</v>
          </cell>
        </row>
        <row r="63">
          <cell r="B63" t="str">
            <v>60 - Zuchtschweine - N-reduzierte Fütterung - Gülle</v>
          </cell>
        </row>
        <row r="64">
          <cell r="B64" t="str">
            <v>61 - Zuchtschweine - N-reduzierte Fütterung - Mist/Jauche</v>
          </cell>
        </row>
        <row r="65">
          <cell r="B65" t="str">
            <v>62 - Zuchtschweine - N-reduzierte Fütterung - Tiefstallmist</v>
          </cell>
        </row>
        <row r="66">
          <cell r="B66" t="str">
            <v>63 - Zuchteber - Standard-Fütterung - Gülle</v>
          </cell>
        </row>
        <row r="67">
          <cell r="B67" t="str">
            <v>64 - Zuchteber - Standard-Fütterung - Mist/Jauche</v>
          </cell>
        </row>
        <row r="68">
          <cell r="B68" t="str">
            <v>65 - Zuchteber - Standard-Fütterung - Tiefstallmist</v>
          </cell>
        </row>
        <row r="69">
          <cell r="B69" t="str">
            <v>66 - Zuchteber - N-reduzierte Fütterung - Gülle</v>
          </cell>
        </row>
        <row r="70">
          <cell r="B70" t="str">
            <v>67 - Zuchteber - N-reduzierte Fütterung - Mist/Jauche</v>
          </cell>
        </row>
        <row r="71">
          <cell r="B71" t="str">
            <v>68 - Zuchteber - N-reduzierte Fütterung - Tiefstallmist</v>
          </cell>
        </row>
        <row r="72">
          <cell r="B72" t="str">
            <v>Geflügel</v>
          </cell>
        </row>
        <row r="73">
          <cell r="B73" t="str">
            <v xml:space="preserve">70 - Kücken u. Junghennen für Legezw. bis 1/2 Jahr - Gülle </v>
          </cell>
        </row>
        <row r="74">
          <cell r="B74" t="str">
            <v xml:space="preserve">71 - Kücken u. Junghennen für Legezw. bis 1/2 Jahr - Tiefstallmist  </v>
          </cell>
        </row>
        <row r="75">
          <cell r="B75" t="str">
            <v>72 - Legehennen, Hähne - Gülle</v>
          </cell>
        </row>
        <row r="76">
          <cell r="B76" t="str">
            <v>73 - Legehennen, Hähne - Tiefstallmist</v>
          </cell>
        </row>
        <row r="77">
          <cell r="B77" t="str">
            <v xml:space="preserve">74 - Mastkücken und Jungmasthühner - 7 Umtriebe </v>
          </cell>
        </row>
        <row r="78">
          <cell r="B78" t="str">
            <v>75 - Zwerghühner, Wachteln; ausgewachsen</v>
          </cell>
        </row>
        <row r="79">
          <cell r="B79" t="str">
            <v>76 - Gänse</v>
          </cell>
        </row>
        <row r="80">
          <cell r="B80" t="str">
            <v>77 - Enten</v>
          </cell>
        </row>
        <row r="81">
          <cell r="B81" t="str">
            <v xml:space="preserve">78 - Truthühner (Puten) </v>
          </cell>
        </row>
        <row r="82">
          <cell r="B82" t="str">
            <v>Pferde, Schafe, Ziegen</v>
          </cell>
        </row>
        <row r="83">
          <cell r="B83" t="str">
            <v>80 - Kleinpferde (&lt;300 kg, bis 148 cm) 1/2 bis 3 Jahre</v>
          </cell>
        </row>
        <row r="84">
          <cell r="B84" t="str">
            <v>81 - Kleinpferde (&lt;300 kg) &gt; 3 Jahre incl. Fohlen bis 1/2 Jahr</v>
          </cell>
        </row>
        <row r="85">
          <cell r="B85" t="str">
            <v>82 - Kleinpferde (&gt;300 kg, bis 148 cm) 1/2 bis 3 Jahre</v>
          </cell>
        </row>
        <row r="86">
          <cell r="B86" t="str">
            <v>83 - Kleinpferde (&gt;300 kg) &gt; 3 Jahre incl. Fohlen bis 1/2 Jahr</v>
          </cell>
        </row>
        <row r="87">
          <cell r="B87" t="str">
            <v>84 - Pferde (&gt;500 kg, über 148 cm) 1/2 bis 3 Jahre</v>
          </cell>
        </row>
        <row r="88">
          <cell r="B88" t="str">
            <v>85 - Pferde (&gt;500 kg)&gt; 3 Jahre incl. Fohlen bis 1/2 Jahr</v>
          </cell>
        </row>
        <row r="89">
          <cell r="B89" t="str">
            <v>86 - Schafe Lämmer bis 1/2 Jahr</v>
          </cell>
        </row>
        <row r="90">
          <cell r="B90" t="str">
            <v>87 - Schafe ab 1/2 Jahr bis 1,5 Jahre</v>
          </cell>
        </row>
        <row r="91">
          <cell r="B91" t="str">
            <v>88 - Mutterschafe</v>
          </cell>
        </row>
        <row r="92">
          <cell r="B92" t="str">
            <v>89 - Ziegen bis 1/2 Jahr</v>
          </cell>
        </row>
        <row r="93">
          <cell r="B93" t="str">
            <v>90 - Ziegen ab 1/2 Jahr bis 1,5 Jahre</v>
          </cell>
        </row>
        <row r="94">
          <cell r="B94" t="str">
            <v>91 - Mutterziegen</v>
          </cell>
        </row>
        <row r="95">
          <cell r="B95" t="str">
            <v xml:space="preserve"> - Weitere Tierarten</v>
          </cell>
        </row>
        <row r="96">
          <cell r="B96" t="str">
            <v>92 - Rotwild Alttier inkl. Nachzucht bis 14 Monate</v>
          </cell>
        </row>
        <row r="97">
          <cell r="B97" t="str">
            <v>93 - Rotwild Hirsche</v>
          </cell>
        </row>
        <row r="98">
          <cell r="B98" t="str">
            <v>94 - Dammwild, Lamas Alpacas - Alttiere inkl. Nachzucht bis 14 Monate</v>
          </cell>
        </row>
        <row r="99">
          <cell r="B99" t="str">
            <v>95 - Dammwild, Lama, Alpacas Hirsche</v>
          </cell>
        </row>
        <row r="100">
          <cell r="B100" t="str">
            <v>96 - Straußenküken bis 1/2 Jahr Gülle</v>
          </cell>
        </row>
        <row r="101">
          <cell r="B101" t="str">
            <v>97 - Straußenküken bis 1/2 Jahr Mist</v>
          </cell>
        </row>
        <row r="102">
          <cell r="B102" t="str">
            <v>98 - Jungstraußen 0,5 - 1,5 Jahre Gülle</v>
          </cell>
        </row>
        <row r="103">
          <cell r="B103" t="str">
            <v>99 - Jungstraußen 0,5 - 1,5 Jahre Mist</v>
          </cell>
        </row>
        <row r="104">
          <cell r="B104" t="str">
            <v>100 - Zuchtstraußenhenne - Gülle</v>
          </cell>
        </row>
        <row r="105">
          <cell r="B105" t="str">
            <v>101 - Zuchtstraußenhenne - Mist</v>
          </cell>
        </row>
        <row r="106">
          <cell r="B106" t="str">
            <v>102 - Zuchtstraußenhahn - Gülle</v>
          </cell>
        </row>
        <row r="107">
          <cell r="B107" t="str">
            <v>103 - Zuchtstraußenhahn - Mist</v>
          </cell>
        </row>
        <row r="108">
          <cell r="B108" t="str">
            <v>104 - Mastkaninchen - Gülle</v>
          </cell>
        </row>
        <row r="109">
          <cell r="B109" t="str">
            <v>105 - Mastkaninchen - Tiefstall</v>
          </cell>
        </row>
        <row r="110">
          <cell r="B110" t="str">
            <v>106 - Zuchtkaninchen - Gülle</v>
          </cell>
        </row>
        <row r="111">
          <cell r="B111" t="str">
            <v>107 - Zuchtkaninchen - Tiestall</v>
          </cell>
        </row>
        <row r="112">
          <cell r="B112" t="str">
            <v xml:space="preserve"> - Zwergrinder</v>
          </cell>
        </row>
        <row r="113">
          <cell r="B113" t="str">
            <v>108 - Zwergrind - andere Kälber und Jungrinder unter 1/2 Jahr - Gülle</v>
          </cell>
        </row>
        <row r="114">
          <cell r="B114" t="str">
            <v>109 - Zwergrind - andere Kälber und Jungrinder unter 1/2 Jahr - Mist/Jauche</v>
          </cell>
        </row>
        <row r="115">
          <cell r="B115" t="str">
            <v>110 - Zwergrind - andere Kälber und Jungrinder unter 1/2 Jahr - Tiefstallmist</v>
          </cell>
        </row>
        <row r="116">
          <cell r="B116" t="str">
            <v>111 - Zwergrind - Jungvieh 1/2 bis 1 Jahr - Gülle</v>
          </cell>
        </row>
        <row r="117">
          <cell r="B117" t="str">
            <v>112 - Zwergrind - Jungvieh 1/2 bis 1 Jahr - Mist/Jauche</v>
          </cell>
        </row>
        <row r="118">
          <cell r="B118" t="str">
            <v>113 - Zwergrind - Jungvieh 1/2 bis 1 Jahr - Tiefstallmist</v>
          </cell>
        </row>
        <row r="119">
          <cell r="B119" t="str">
            <v>114 - Zwergrind - Jungvieh 1 bis 2 Jahr - Gülle</v>
          </cell>
        </row>
        <row r="120">
          <cell r="B120" t="str">
            <v>115 - Zwergrind - Jungvieh 1 bis 2 Jahr - Mist/Jauche</v>
          </cell>
        </row>
        <row r="121">
          <cell r="B121" t="str">
            <v>116 - Zwergrind - Jungvieh 1 bis 2 Jahr - Tiefstallmist</v>
          </cell>
        </row>
        <row r="122">
          <cell r="B122" t="str">
            <v>117 - Zwergrind - Ochsen, Stiere - Gülle</v>
          </cell>
        </row>
        <row r="123">
          <cell r="B123" t="str">
            <v>118 - Zwergrind - Ochsen, Stiere - Mist/Jauche</v>
          </cell>
        </row>
        <row r="124">
          <cell r="B124" t="str">
            <v>119 - Zwergrind - Ochsen, Stiere - Tiefstallmist</v>
          </cell>
        </row>
        <row r="125">
          <cell r="B125" t="str">
            <v>120 - Zwergrind - Kalbinnen - Gülle</v>
          </cell>
        </row>
        <row r="126">
          <cell r="B126" t="str">
            <v>121 - Zwergrind - Kalbinnen - Mist/Jauche</v>
          </cell>
        </row>
        <row r="127">
          <cell r="B127" t="str">
            <v>122 - Zwergrind - Kalbinnen - Tiefstallmist</v>
          </cell>
        </row>
        <row r="128">
          <cell r="B128" t="str">
            <v>123 - Zwergrind - Milch- bzw. Mutterkühe (3000 kg Milch)  - Gülle</v>
          </cell>
        </row>
        <row r="129">
          <cell r="B129" t="str">
            <v>124 - Zwergrind - Milch- bzw. Mutterkühe (3000 kg Milch)  - Mist / Jauche</v>
          </cell>
        </row>
        <row r="130">
          <cell r="B130" t="str">
            <v>125 - Zwergrind - Milch- bzw. Mutterkühe (3000 kg Milch)  - Tiefstallmist</v>
          </cell>
        </row>
        <row r="131">
          <cell r="B131" t="str">
            <v>126 - Zwergrind - Milch- bzw. Ammenkühe (4000 kg Milch)  - Gülle</v>
          </cell>
        </row>
        <row r="132">
          <cell r="B132" t="str">
            <v>127 - Zwergrind - Milch- bzw. Ammenkühe (4000 kg Milch)  - Mist / Jauche</v>
          </cell>
        </row>
        <row r="133">
          <cell r="B133" t="str">
            <v>128 - Zwergrind - Milch- bzw. Ammenkühe (4000 kg Milch)  - Tiefstallmist</v>
          </cell>
        </row>
        <row r="134">
          <cell r="B134" t="str">
            <v>129 - Zwergrind - Milchkühe (5000 kg Milch) - Gülle</v>
          </cell>
        </row>
        <row r="135">
          <cell r="B135" t="str">
            <v>130 - Zwergrind - Milchkühe (5000 kg Milch) - Mist/Jauche</v>
          </cell>
        </row>
        <row r="136">
          <cell r="B136" t="str">
            <v>131 - Zwergrind - Milchkühe (5000 kg Milch) - Tiefstallmist</v>
          </cell>
        </row>
        <row r="137">
          <cell r="B137" t="str">
            <v>132 - Zwergrind - Milchkühe (6000 kg Milch) - Gülle</v>
          </cell>
        </row>
        <row r="138">
          <cell r="B138" t="str">
            <v>133 - Zwergrind - Milchkühe (6000 kg Milch) - Mist/Jauche</v>
          </cell>
        </row>
        <row r="139">
          <cell r="B139" t="str">
            <v>134 - Zwergrind - Milchkühe (6000 kg Milch) - Tiefstallmist</v>
          </cell>
        </row>
        <row r="140">
          <cell r="B140" t="str">
            <v>135 - Zwergrind - Milchkühe (7000 kg Milch) - Gülle</v>
          </cell>
        </row>
        <row r="141">
          <cell r="B141" t="str">
            <v>136 - Zwergrind - Milchkühe (7000 kg Milch) - Mist/Jauche</v>
          </cell>
        </row>
        <row r="142">
          <cell r="B142" t="str">
            <v>137 - Zwergrind - Milchkühe (7000 kg Milch) - Tiefstallmist</v>
          </cell>
        </row>
        <row r="155">
          <cell r="C155" t="str">
            <v>Düngerauswahl</v>
          </cell>
          <cell r="D155" t="str">
            <v>Menge</v>
          </cell>
          <cell r="E155" t="str">
            <v>N ab Lager</v>
          </cell>
          <cell r="F155" t="str">
            <v>N - feld-fallend</v>
          </cell>
          <cell r="G155" t="str">
            <v xml:space="preserve"> N            P           K   jahreswirksamm</v>
          </cell>
          <cell r="J155" t="str">
            <v>schnell wirksam</v>
          </cell>
          <cell r="K155" t="str">
            <v>tier. Anteil</v>
          </cell>
          <cell r="L155" t="str">
            <v>Zu-ord-nung</v>
          </cell>
        </row>
        <row r="157">
          <cell r="C157" t="str">
            <v>angenommen</v>
          </cell>
          <cell r="D157">
            <v>1250</v>
          </cell>
          <cell r="E157">
            <v>3.280192</v>
          </cell>
          <cell r="F157">
            <v>2.8537670400000001</v>
          </cell>
          <cell r="G157">
            <v>1.9976369279999999</v>
          </cell>
          <cell r="H157">
            <v>1.4034799999999998</v>
          </cell>
          <cell r="I157">
            <v>6.1488559999999994</v>
          </cell>
          <cell r="J157">
            <v>0.5</v>
          </cell>
          <cell r="K157">
            <v>1</v>
          </cell>
          <cell r="L157" t="str">
            <v>WD</v>
          </cell>
        </row>
        <row r="158">
          <cell r="C158" t="str">
            <v>Grube 2</v>
          </cell>
          <cell r="D158">
            <v>0</v>
          </cell>
          <cell r="E158">
            <v>0</v>
          </cell>
          <cell r="F158">
            <v>0</v>
          </cell>
          <cell r="G158">
            <v>0</v>
          </cell>
          <cell r="H158">
            <v>0</v>
          </cell>
          <cell r="I158">
            <v>0</v>
          </cell>
          <cell r="J158">
            <v>0</v>
          </cell>
          <cell r="K158">
            <v>1</v>
          </cell>
          <cell r="L158" t="str">
            <v>WD</v>
          </cell>
        </row>
        <row r="159">
          <cell r="C159" t="str">
            <v>Grube 3</v>
          </cell>
          <cell r="D159">
            <v>0</v>
          </cell>
          <cell r="E159">
            <v>0</v>
          </cell>
          <cell r="F159">
            <v>0</v>
          </cell>
          <cell r="G159">
            <v>0</v>
          </cell>
          <cell r="H159">
            <v>0</v>
          </cell>
          <cell r="I159">
            <v>0</v>
          </cell>
          <cell r="J159">
            <v>0</v>
          </cell>
          <cell r="K159">
            <v>1</v>
          </cell>
          <cell r="L159" t="str">
            <v>WD</v>
          </cell>
        </row>
        <row r="160">
          <cell r="C160" t="str">
            <v>Grube 4</v>
          </cell>
          <cell r="D160">
            <v>0</v>
          </cell>
          <cell r="E160">
            <v>0</v>
          </cell>
          <cell r="F160">
            <v>0</v>
          </cell>
          <cell r="G160">
            <v>0</v>
          </cell>
          <cell r="H160">
            <v>0</v>
          </cell>
          <cell r="I160">
            <v>0</v>
          </cell>
          <cell r="J160">
            <v>0</v>
          </cell>
          <cell r="K160">
            <v>1</v>
          </cell>
          <cell r="L160" t="str">
            <v>WD</v>
          </cell>
        </row>
        <row r="161">
          <cell r="C161" t="str">
            <v>Mistlager</v>
          </cell>
          <cell r="D161">
            <v>45</v>
          </cell>
          <cell r="E161">
            <v>2.7964444444444445</v>
          </cell>
          <cell r="F161">
            <v>2.5447644444444446</v>
          </cell>
          <cell r="G161">
            <v>1.2723822222222223</v>
          </cell>
          <cell r="H161">
            <v>1.909111111111111</v>
          </cell>
          <cell r="I161">
            <v>2.9308888888888887</v>
          </cell>
          <cell r="J161">
            <v>0.15</v>
          </cell>
          <cell r="K161">
            <v>1</v>
          </cell>
          <cell r="L161" t="str">
            <v>WD</v>
          </cell>
        </row>
        <row r="162">
          <cell r="C162" t="str">
            <v>extra Mistlager</v>
          </cell>
          <cell r="D162">
            <v>0</v>
          </cell>
          <cell r="E162">
            <v>0</v>
          </cell>
          <cell r="F162">
            <v>0</v>
          </cell>
          <cell r="G162">
            <v>0</v>
          </cell>
          <cell r="H162">
            <v>0</v>
          </cell>
          <cell r="I162">
            <v>0</v>
          </cell>
          <cell r="J162">
            <v>0.15</v>
          </cell>
          <cell r="K162">
            <v>1</v>
          </cell>
          <cell r="L162" t="str">
            <v>WD</v>
          </cell>
        </row>
        <row r="163">
          <cell r="C163" t="str">
            <v>7  Biogasgülle</v>
          </cell>
          <cell r="D163">
            <v>0</v>
          </cell>
          <cell r="E163">
            <v>0</v>
          </cell>
          <cell r="F163">
            <v>0</v>
          </cell>
          <cell r="G163">
            <v>0</v>
          </cell>
          <cell r="H163">
            <v>0</v>
          </cell>
          <cell r="I163">
            <v>0</v>
          </cell>
          <cell r="J163">
            <v>0</v>
          </cell>
          <cell r="K163">
            <v>0</v>
          </cell>
          <cell r="L163" t="str">
            <v>WD</v>
          </cell>
        </row>
        <row r="164">
          <cell r="C164" t="str">
            <v>8  Biogas Feststoffe</v>
          </cell>
          <cell r="D164">
            <v>0</v>
          </cell>
          <cell r="E164">
            <v>0</v>
          </cell>
          <cell r="F164">
            <v>0</v>
          </cell>
          <cell r="G164">
            <v>0</v>
          </cell>
          <cell r="H164">
            <v>0</v>
          </cell>
          <cell r="I164">
            <v>0</v>
          </cell>
          <cell r="J164">
            <v>0.5</v>
          </cell>
          <cell r="K164">
            <v>0</v>
          </cell>
          <cell r="L164" t="str">
            <v>WD</v>
          </cell>
        </row>
        <row r="165">
          <cell r="C165" t="str">
            <v>9  Bezeichnung eingeben!</v>
          </cell>
          <cell r="D165">
            <v>0</v>
          </cell>
          <cell r="E165">
            <v>0</v>
          </cell>
          <cell r="F165">
            <v>0</v>
          </cell>
          <cell r="G165">
            <v>0</v>
          </cell>
          <cell r="H165">
            <v>0</v>
          </cell>
          <cell r="I165">
            <v>0</v>
          </cell>
          <cell r="J165">
            <v>0</v>
          </cell>
          <cell r="K165">
            <v>0</v>
          </cell>
          <cell r="L165" t="str">
            <v>WD</v>
          </cell>
        </row>
        <row r="166">
          <cell r="C166" t="str">
            <v>10  0</v>
          </cell>
          <cell r="D166">
            <v>0</v>
          </cell>
          <cell r="E166">
            <v>0</v>
          </cell>
          <cell r="F166">
            <v>0</v>
          </cell>
          <cell r="G166">
            <v>0</v>
          </cell>
          <cell r="H166">
            <v>0</v>
          </cell>
          <cell r="I166">
            <v>0</v>
          </cell>
          <cell r="J166">
            <v>0.5</v>
          </cell>
          <cell r="K166">
            <v>0</v>
          </cell>
          <cell r="L166" t="str">
            <v>WD</v>
          </cell>
        </row>
        <row r="167">
          <cell r="C167" t="str">
            <v>11  0</v>
          </cell>
          <cell r="D167">
            <v>0</v>
          </cell>
          <cell r="E167">
            <v>0</v>
          </cell>
          <cell r="F167">
            <v>0</v>
          </cell>
          <cell r="G167">
            <v>0</v>
          </cell>
          <cell r="H167">
            <v>0</v>
          </cell>
          <cell r="I167">
            <v>0</v>
          </cell>
          <cell r="J167">
            <v>0.15</v>
          </cell>
          <cell r="K167">
            <v>0</v>
          </cell>
          <cell r="L167" t="str">
            <v>WD</v>
          </cell>
        </row>
        <row r="168">
          <cell r="C168" t="str">
            <v>12  0</v>
          </cell>
          <cell r="D168">
            <v>0</v>
          </cell>
          <cell r="E168">
            <v>0</v>
          </cell>
          <cell r="F168">
            <v>0</v>
          </cell>
          <cell r="G168">
            <v>0</v>
          </cell>
          <cell r="H168">
            <v>0</v>
          </cell>
          <cell r="I168">
            <v>0</v>
          </cell>
          <cell r="J168">
            <v>0.15</v>
          </cell>
          <cell r="K168">
            <v>0</v>
          </cell>
          <cell r="L168" t="str">
            <v>WD</v>
          </cell>
        </row>
        <row r="169">
          <cell r="C169" t="str">
            <v>13  0</v>
          </cell>
          <cell r="D169">
            <v>0</v>
          </cell>
          <cell r="E169">
            <v>0</v>
          </cell>
          <cell r="F169">
            <v>0</v>
          </cell>
          <cell r="G169">
            <v>0</v>
          </cell>
          <cell r="H169">
            <v>0</v>
          </cell>
          <cell r="I169">
            <v>0</v>
          </cell>
          <cell r="J169">
            <v>0.01</v>
          </cell>
          <cell r="K169">
            <v>0</v>
          </cell>
          <cell r="L169" t="str">
            <v>WD</v>
          </cell>
        </row>
        <row r="170">
          <cell r="C170" t="str">
            <v xml:space="preserve">14  </v>
          </cell>
          <cell r="D170">
            <v>0</v>
          </cell>
          <cell r="E170">
            <v>0</v>
          </cell>
          <cell r="F170">
            <v>0</v>
          </cell>
          <cell r="G170">
            <v>0</v>
          </cell>
          <cell r="H170">
            <v>0</v>
          </cell>
          <cell r="I170">
            <v>0</v>
          </cell>
          <cell r="J170">
            <v>0</v>
          </cell>
          <cell r="K170">
            <v>1</v>
          </cell>
          <cell r="L170" t="str">
            <v>WD</v>
          </cell>
        </row>
        <row r="171">
          <cell r="C171" t="str">
            <v xml:space="preserve">15  </v>
          </cell>
          <cell r="D171">
            <v>0</v>
          </cell>
          <cell r="E171">
            <v>0</v>
          </cell>
          <cell r="F171">
            <v>0</v>
          </cell>
          <cell r="G171">
            <v>0</v>
          </cell>
          <cell r="H171">
            <v>0</v>
          </cell>
          <cell r="I171">
            <v>0</v>
          </cell>
          <cell r="J171">
            <v>0</v>
          </cell>
          <cell r="K171">
            <v>1</v>
          </cell>
          <cell r="L171" t="str">
            <v>WD</v>
          </cell>
        </row>
        <row r="172">
          <cell r="C172" t="str">
            <v xml:space="preserve">16  </v>
          </cell>
          <cell r="D172">
            <v>0</v>
          </cell>
          <cell r="E172">
            <v>0</v>
          </cell>
          <cell r="F172">
            <v>0</v>
          </cell>
          <cell r="G172">
            <v>0</v>
          </cell>
          <cell r="H172">
            <v>0</v>
          </cell>
          <cell r="I172">
            <v>0</v>
          </cell>
          <cell r="J172">
            <v>0</v>
          </cell>
          <cell r="K172">
            <v>1</v>
          </cell>
          <cell r="L172" t="str">
            <v>WD</v>
          </cell>
        </row>
        <row r="173">
          <cell r="C173" t="str">
            <v xml:space="preserve">17  </v>
          </cell>
          <cell r="D173">
            <v>0</v>
          </cell>
          <cell r="E173">
            <v>0</v>
          </cell>
          <cell r="F173">
            <v>0</v>
          </cell>
          <cell r="G173">
            <v>0</v>
          </cell>
          <cell r="H173">
            <v>0</v>
          </cell>
          <cell r="I173">
            <v>0</v>
          </cell>
          <cell r="J173">
            <v>0</v>
          </cell>
          <cell r="K173">
            <v>1</v>
          </cell>
          <cell r="L173" t="str">
            <v>WD</v>
          </cell>
        </row>
        <row r="174">
          <cell r="C174" t="str">
            <v>18  NAC - Kalkammonsalp.</v>
          </cell>
          <cell r="D174">
            <v>0</v>
          </cell>
          <cell r="E174">
            <v>0.27</v>
          </cell>
          <cell r="F174">
            <v>0.27</v>
          </cell>
          <cell r="G174">
            <v>0.27</v>
          </cell>
          <cell r="J174">
            <v>1</v>
          </cell>
          <cell r="L174" t="str">
            <v>HD</v>
          </cell>
        </row>
        <row r="175">
          <cell r="C175" t="str">
            <v>19  Piamon</v>
          </cell>
          <cell r="D175">
            <v>0</v>
          </cell>
          <cell r="E175">
            <v>0.33</v>
          </cell>
          <cell r="F175">
            <v>0.33</v>
          </cell>
          <cell r="G175">
            <v>0.33</v>
          </cell>
          <cell r="J175">
            <v>1</v>
          </cell>
          <cell r="L175" t="str">
            <v>HD</v>
          </cell>
        </row>
        <row r="176">
          <cell r="C176" t="str">
            <v>20  AHL in kg   (34,3 % je 100 lt)*</v>
          </cell>
          <cell r="D176">
            <v>0</v>
          </cell>
          <cell r="E176">
            <v>0.27</v>
          </cell>
          <cell r="F176">
            <v>0.27</v>
          </cell>
          <cell r="G176">
            <v>0.27</v>
          </cell>
          <cell r="J176">
            <v>1</v>
          </cell>
          <cell r="L176" t="str">
            <v>HD</v>
          </cell>
        </row>
        <row r="177">
          <cell r="C177" t="str">
            <v>21  AHL in kg   aus Bayern</v>
          </cell>
          <cell r="D177">
            <v>0</v>
          </cell>
          <cell r="E177">
            <v>0.3</v>
          </cell>
          <cell r="F177">
            <v>0.3</v>
          </cell>
          <cell r="G177">
            <v>0.3</v>
          </cell>
          <cell r="J177">
            <v>1</v>
          </cell>
          <cell r="L177" t="str">
            <v>HD</v>
          </cell>
        </row>
        <row r="178">
          <cell r="C178" t="str">
            <v>22  SSA</v>
          </cell>
          <cell r="D178">
            <v>0</v>
          </cell>
          <cell r="E178">
            <v>0.21</v>
          </cell>
          <cell r="F178">
            <v>0.21</v>
          </cell>
          <cell r="G178">
            <v>0.21</v>
          </cell>
          <cell r="J178">
            <v>1</v>
          </cell>
          <cell r="L178" t="str">
            <v>HD</v>
          </cell>
        </row>
        <row r="179">
          <cell r="C179" t="str">
            <v>23  Harnstoff</v>
          </cell>
          <cell r="D179">
            <v>0</v>
          </cell>
          <cell r="E179">
            <v>0.46</v>
          </cell>
          <cell r="F179">
            <v>0.46</v>
          </cell>
          <cell r="G179">
            <v>0.46</v>
          </cell>
          <cell r="J179">
            <v>1</v>
          </cell>
          <cell r="L179" t="str">
            <v>HD</v>
          </cell>
        </row>
        <row r="180">
          <cell r="C180" t="str">
            <v>24  Kalkstickstoff</v>
          </cell>
          <cell r="D180">
            <v>0</v>
          </cell>
          <cell r="E180">
            <v>0.2</v>
          </cell>
          <cell r="F180">
            <v>0.2</v>
          </cell>
          <cell r="G180">
            <v>0.2</v>
          </cell>
          <cell r="J180">
            <v>1</v>
          </cell>
          <cell r="L180" t="str">
            <v>HD</v>
          </cell>
        </row>
        <row r="181">
          <cell r="C181" t="str">
            <v>25  Hyper fein</v>
          </cell>
          <cell r="D181">
            <v>0</v>
          </cell>
          <cell r="E181">
            <v>0</v>
          </cell>
          <cell r="F181">
            <v>0</v>
          </cell>
          <cell r="H181">
            <v>0.28999999999999998</v>
          </cell>
          <cell r="J181">
            <v>1</v>
          </cell>
          <cell r="L181" t="str">
            <v>HD</v>
          </cell>
        </row>
        <row r="182">
          <cell r="C182" t="str">
            <v>26  Hyperkorn</v>
          </cell>
          <cell r="D182">
            <v>0</v>
          </cell>
          <cell r="E182">
            <v>0</v>
          </cell>
          <cell r="F182">
            <v>0</v>
          </cell>
          <cell r="H182">
            <v>0.26</v>
          </cell>
          <cell r="J182">
            <v>1</v>
          </cell>
          <cell r="L182" t="str">
            <v>HD</v>
          </cell>
        </row>
        <row r="183">
          <cell r="C183" t="str">
            <v>27  Superphosphat</v>
          </cell>
          <cell r="D183">
            <v>0</v>
          </cell>
          <cell r="E183">
            <v>0</v>
          </cell>
          <cell r="F183">
            <v>0</v>
          </cell>
          <cell r="H183">
            <v>0.19</v>
          </cell>
          <cell r="J183">
            <v>1</v>
          </cell>
          <cell r="L183" t="str">
            <v>HD</v>
          </cell>
        </row>
        <row r="184">
          <cell r="C184" t="str">
            <v>28  Triplephosphat</v>
          </cell>
          <cell r="D184">
            <v>0</v>
          </cell>
          <cell r="E184">
            <v>0</v>
          </cell>
          <cell r="F184">
            <v>0</v>
          </cell>
          <cell r="H184">
            <v>0.45</v>
          </cell>
          <cell r="J184">
            <v>1</v>
          </cell>
          <cell r="L184" t="str">
            <v>HD</v>
          </cell>
        </row>
        <row r="185">
          <cell r="C185" t="str">
            <v>29  Thomaskorn 15</v>
          </cell>
          <cell r="D185">
            <v>0</v>
          </cell>
          <cell r="E185">
            <v>0</v>
          </cell>
          <cell r="F185">
            <v>0</v>
          </cell>
          <cell r="H185">
            <v>0.15</v>
          </cell>
          <cell r="J185">
            <v>1</v>
          </cell>
          <cell r="L185" t="str">
            <v>HD</v>
          </cell>
        </row>
        <row r="186">
          <cell r="C186" t="str">
            <v>30  40er Kali</v>
          </cell>
          <cell r="D186">
            <v>0</v>
          </cell>
          <cell r="E186">
            <v>0</v>
          </cell>
          <cell r="F186">
            <v>0</v>
          </cell>
          <cell r="I186">
            <v>0.4</v>
          </cell>
          <cell r="J186">
            <v>1</v>
          </cell>
          <cell r="L186" t="str">
            <v>HD</v>
          </cell>
        </row>
        <row r="187">
          <cell r="C187" t="str">
            <v>31  60er Kali</v>
          </cell>
          <cell r="D187">
            <v>0</v>
          </cell>
          <cell r="E187">
            <v>0</v>
          </cell>
          <cell r="F187">
            <v>0</v>
          </cell>
          <cell r="I187">
            <v>0.6</v>
          </cell>
          <cell r="J187">
            <v>1</v>
          </cell>
          <cell r="L187" t="str">
            <v>HD</v>
          </cell>
        </row>
        <row r="188">
          <cell r="C188" t="str">
            <v>32  Patentkali</v>
          </cell>
          <cell r="D188">
            <v>0</v>
          </cell>
          <cell r="E188">
            <v>0</v>
          </cell>
          <cell r="F188">
            <v>0</v>
          </cell>
          <cell r="I188">
            <v>0.3</v>
          </cell>
          <cell r="J188">
            <v>1</v>
          </cell>
          <cell r="L188" t="str">
            <v>HD</v>
          </cell>
        </row>
        <row r="189">
          <cell r="C189" t="str">
            <v>33  Schwefels. Kali</v>
          </cell>
          <cell r="D189">
            <v>0</v>
          </cell>
          <cell r="E189">
            <v>0</v>
          </cell>
          <cell r="F189">
            <v>0</v>
          </cell>
          <cell r="I189">
            <v>0.5</v>
          </cell>
          <cell r="J189">
            <v>1</v>
          </cell>
          <cell r="L189" t="str">
            <v>HD</v>
          </cell>
        </row>
        <row r="190">
          <cell r="C190" t="str">
            <v>34  Magnesia-Kainit</v>
          </cell>
          <cell r="D190">
            <v>0</v>
          </cell>
          <cell r="E190">
            <v>0</v>
          </cell>
          <cell r="F190">
            <v>0</v>
          </cell>
          <cell r="I190">
            <v>0.11</v>
          </cell>
          <cell r="J190">
            <v>1</v>
          </cell>
          <cell r="L190" t="str">
            <v>HD</v>
          </cell>
        </row>
        <row r="191">
          <cell r="C191" t="str">
            <v>35  Diammonphosphat</v>
          </cell>
          <cell r="D191">
            <v>0</v>
          </cell>
          <cell r="E191">
            <v>0.18</v>
          </cell>
          <cell r="F191">
            <v>0.18</v>
          </cell>
          <cell r="G191">
            <v>0.18</v>
          </cell>
          <cell r="H191">
            <v>0.46</v>
          </cell>
          <cell r="J191">
            <v>1</v>
          </cell>
          <cell r="L191" t="str">
            <v>HD</v>
          </cell>
        </row>
        <row r="192">
          <cell r="C192" t="str">
            <v>36  Linzer Max</v>
          </cell>
          <cell r="D192">
            <v>0</v>
          </cell>
          <cell r="E192">
            <v>0.18</v>
          </cell>
          <cell r="F192">
            <v>0.18</v>
          </cell>
          <cell r="G192">
            <v>0.18</v>
          </cell>
          <cell r="H192">
            <v>0.25</v>
          </cell>
          <cell r="J192">
            <v>1</v>
          </cell>
          <cell r="L192" t="str">
            <v>HD</v>
          </cell>
        </row>
        <row r="193">
          <cell r="C193" t="str">
            <v>37  Linzer Tip</v>
          </cell>
          <cell r="D193">
            <v>0</v>
          </cell>
          <cell r="E193">
            <v>0.2</v>
          </cell>
          <cell r="F193">
            <v>0.2</v>
          </cell>
          <cell r="G193">
            <v>0.2</v>
          </cell>
          <cell r="H193">
            <v>0.2</v>
          </cell>
          <cell r="J193">
            <v>1</v>
          </cell>
          <cell r="L193" t="str">
            <v>HD</v>
          </cell>
        </row>
        <row r="194">
          <cell r="C194" t="str">
            <v>38  Linzer Gold</v>
          </cell>
          <cell r="D194">
            <v>0</v>
          </cell>
          <cell r="E194">
            <v>0.24</v>
          </cell>
          <cell r="F194">
            <v>0.24</v>
          </cell>
          <cell r="G194">
            <v>0.24</v>
          </cell>
          <cell r="H194">
            <v>0.14000000000000001</v>
          </cell>
          <cell r="J194">
            <v>1</v>
          </cell>
          <cell r="L194" t="str">
            <v>HD</v>
          </cell>
        </row>
        <row r="195">
          <cell r="C195" t="str">
            <v>39  DC 45 neu</v>
          </cell>
          <cell r="D195">
            <v>0</v>
          </cell>
          <cell r="E195">
            <v>0</v>
          </cell>
          <cell r="F195">
            <v>0</v>
          </cell>
          <cell r="H195">
            <v>0.12</v>
          </cell>
          <cell r="I195">
            <v>0.2</v>
          </cell>
          <cell r="J195">
            <v>1</v>
          </cell>
          <cell r="L195" t="str">
            <v>HD</v>
          </cell>
        </row>
        <row r="196">
          <cell r="C196" t="str">
            <v>40  DC 44 spez</v>
          </cell>
          <cell r="D196">
            <v>0</v>
          </cell>
          <cell r="E196">
            <v>0</v>
          </cell>
          <cell r="F196">
            <v>0</v>
          </cell>
          <cell r="H196">
            <v>0.1</v>
          </cell>
          <cell r="I196">
            <v>0.3</v>
          </cell>
          <cell r="J196">
            <v>1</v>
          </cell>
          <cell r="L196" t="str">
            <v>HD</v>
          </cell>
        </row>
        <row r="197">
          <cell r="C197" t="str">
            <v>41  Hyperkali</v>
          </cell>
          <cell r="D197">
            <v>0</v>
          </cell>
          <cell r="E197">
            <v>0</v>
          </cell>
          <cell r="F197">
            <v>0</v>
          </cell>
          <cell r="H197">
            <v>0.22</v>
          </cell>
          <cell r="I197">
            <v>0.1</v>
          </cell>
          <cell r="J197">
            <v>1</v>
          </cell>
          <cell r="L197" t="str">
            <v>HD</v>
          </cell>
        </row>
        <row r="198">
          <cell r="C198" t="str">
            <v>42  Hyperkali</v>
          </cell>
          <cell r="D198">
            <v>0</v>
          </cell>
          <cell r="E198">
            <v>0</v>
          </cell>
          <cell r="F198">
            <v>0</v>
          </cell>
          <cell r="H198">
            <v>0.18</v>
          </cell>
          <cell r="I198">
            <v>0.18</v>
          </cell>
          <cell r="J198">
            <v>1</v>
          </cell>
          <cell r="L198" t="str">
            <v>HD</v>
          </cell>
        </row>
        <row r="199">
          <cell r="C199" t="str">
            <v>43  DC start</v>
          </cell>
          <cell r="D199">
            <v>0</v>
          </cell>
          <cell r="E199">
            <v>0.06</v>
          </cell>
          <cell r="F199">
            <v>0.06</v>
          </cell>
          <cell r="G199">
            <v>0.06</v>
          </cell>
          <cell r="H199">
            <v>0.1</v>
          </cell>
          <cell r="I199">
            <v>0.16</v>
          </cell>
          <cell r="J199">
            <v>1</v>
          </cell>
          <cell r="L199" t="str">
            <v>HD</v>
          </cell>
        </row>
        <row r="200">
          <cell r="C200" t="str">
            <v>44  DC 37</v>
          </cell>
          <cell r="D200">
            <v>0</v>
          </cell>
          <cell r="E200">
            <v>0.12</v>
          </cell>
          <cell r="F200">
            <v>0.12</v>
          </cell>
          <cell r="G200">
            <v>0.12</v>
          </cell>
          <cell r="H200">
            <v>0.1</v>
          </cell>
          <cell r="I200">
            <v>0.15</v>
          </cell>
          <cell r="J200">
            <v>1</v>
          </cell>
          <cell r="L200" t="str">
            <v>HD</v>
          </cell>
        </row>
        <row r="201">
          <cell r="C201" t="str">
            <v>45  Linzer Pro</v>
          </cell>
          <cell r="D201">
            <v>0</v>
          </cell>
          <cell r="E201">
            <v>0.14000000000000001</v>
          </cell>
          <cell r="F201">
            <v>0.14000000000000001</v>
          </cell>
          <cell r="G201">
            <v>0.14000000000000001</v>
          </cell>
          <cell r="H201">
            <v>0.1</v>
          </cell>
          <cell r="I201">
            <v>0.2</v>
          </cell>
          <cell r="J201">
            <v>1</v>
          </cell>
          <cell r="L201" t="str">
            <v>HD</v>
          </cell>
        </row>
        <row r="202">
          <cell r="C202" t="str">
            <v>46  DC (13 / 5 / 15+15 S)</v>
          </cell>
          <cell r="D202">
            <v>0</v>
          </cell>
          <cell r="E202">
            <v>0.13</v>
          </cell>
          <cell r="F202">
            <v>0.13</v>
          </cell>
          <cell r="G202">
            <v>0.13</v>
          </cell>
          <cell r="H202">
            <v>0.05</v>
          </cell>
          <cell r="I202">
            <v>0.15</v>
          </cell>
          <cell r="J202">
            <v>1</v>
          </cell>
          <cell r="L202" t="str">
            <v>HD</v>
          </cell>
        </row>
        <row r="203">
          <cell r="C203" t="str">
            <v>47  DC (15 / 5 / 5+18 S)</v>
          </cell>
          <cell r="D203">
            <v>0</v>
          </cell>
          <cell r="E203">
            <v>0.15</v>
          </cell>
          <cell r="F203">
            <v>0.15</v>
          </cell>
          <cell r="G203">
            <v>0.15</v>
          </cell>
          <cell r="H203">
            <v>0.05</v>
          </cell>
          <cell r="I203">
            <v>0.05</v>
          </cell>
          <cell r="J203">
            <v>1</v>
          </cell>
          <cell r="L203" t="str">
            <v>HD</v>
          </cell>
        </row>
        <row r="204">
          <cell r="C204" t="str">
            <v>48  Linzer Star (gelb)</v>
          </cell>
          <cell r="D204">
            <v>0</v>
          </cell>
          <cell r="E204">
            <v>0.15</v>
          </cell>
          <cell r="F204">
            <v>0.15</v>
          </cell>
          <cell r="G204">
            <v>0.15</v>
          </cell>
          <cell r="H204">
            <v>0.15</v>
          </cell>
          <cell r="I204">
            <v>0.15</v>
          </cell>
          <cell r="J204">
            <v>1</v>
          </cell>
          <cell r="L204" t="str">
            <v>HD</v>
          </cell>
        </row>
        <row r="205">
          <cell r="C205" t="str">
            <v>49  Linzer Hit</v>
          </cell>
          <cell r="D205">
            <v>0</v>
          </cell>
          <cell r="E205">
            <v>0.16</v>
          </cell>
          <cell r="F205">
            <v>0.16</v>
          </cell>
          <cell r="G205">
            <v>0.16</v>
          </cell>
          <cell r="H205">
            <v>0.1</v>
          </cell>
          <cell r="I205">
            <v>0.1</v>
          </cell>
          <cell r="J205">
            <v>1</v>
          </cell>
          <cell r="L205" t="str">
            <v>HD</v>
          </cell>
        </row>
        <row r="206">
          <cell r="C206" t="str">
            <v>50  Linzer Plus</v>
          </cell>
          <cell r="D206">
            <v>0</v>
          </cell>
          <cell r="E206">
            <v>0.2</v>
          </cell>
          <cell r="F206">
            <v>0.2</v>
          </cell>
          <cell r="G206">
            <v>0.2</v>
          </cell>
          <cell r="H206">
            <v>0.08</v>
          </cell>
          <cell r="I206">
            <v>0.08</v>
          </cell>
          <cell r="J206">
            <v>1</v>
          </cell>
          <cell r="L206" t="str">
            <v>HD</v>
          </cell>
        </row>
        <row r="207">
          <cell r="C207" t="str">
            <v>51  Sonstige</v>
          </cell>
          <cell r="D207">
            <v>0</v>
          </cell>
          <cell r="E207">
            <v>0</v>
          </cell>
          <cell r="F207">
            <v>0</v>
          </cell>
          <cell r="G207">
            <v>0</v>
          </cell>
          <cell r="H207">
            <v>0</v>
          </cell>
          <cell r="I207">
            <v>0</v>
          </cell>
          <cell r="J207">
            <v>1</v>
          </cell>
          <cell r="L207" t="str">
            <v>HD</v>
          </cell>
        </row>
        <row r="208">
          <cell r="C208" t="str">
            <v>52  Sonstige</v>
          </cell>
          <cell r="D208">
            <v>0</v>
          </cell>
          <cell r="E208">
            <v>0</v>
          </cell>
          <cell r="F208">
            <v>0</v>
          </cell>
          <cell r="G208">
            <v>0</v>
          </cell>
          <cell r="H208">
            <v>0</v>
          </cell>
          <cell r="I208">
            <v>0</v>
          </cell>
          <cell r="J208">
            <v>1</v>
          </cell>
          <cell r="L208" t="str">
            <v>HD</v>
          </cell>
        </row>
        <row r="209">
          <cell r="C209" t="str">
            <v>53  Sonstige</v>
          </cell>
          <cell r="D209">
            <v>0</v>
          </cell>
          <cell r="E209">
            <v>0</v>
          </cell>
          <cell r="F209">
            <v>0</v>
          </cell>
          <cell r="G209">
            <v>0</v>
          </cell>
          <cell r="H209">
            <v>0</v>
          </cell>
          <cell r="I209">
            <v>0</v>
          </cell>
          <cell r="J209">
            <v>1</v>
          </cell>
          <cell r="L209" t="str">
            <v>HD</v>
          </cell>
        </row>
        <row r="210">
          <cell r="C210" t="str">
            <v>54  Sonstige</v>
          </cell>
          <cell r="D210">
            <v>0</v>
          </cell>
          <cell r="E210">
            <v>0</v>
          </cell>
          <cell r="F210">
            <v>0</v>
          </cell>
          <cell r="G210">
            <v>0</v>
          </cell>
          <cell r="H210">
            <v>0</v>
          </cell>
          <cell r="I210">
            <v>0</v>
          </cell>
          <cell r="J210">
            <v>1</v>
          </cell>
          <cell r="L210" t="str">
            <v>HD</v>
          </cell>
        </row>
        <row r="211">
          <cell r="C211" t="str">
            <v>55  Sonstige</v>
          </cell>
          <cell r="D211">
            <v>0</v>
          </cell>
          <cell r="E211">
            <v>0</v>
          </cell>
          <cell r="F211">
            <v>0</v>
          </cell>
          <cell r="G211">
            <v>0</v>
          </cell>
          <cell r="H211">
            <v>0</v>
          </cell>
          <cell r="I211">
            <v>0</v>
          </cell>
          <cell r="J211">
            <v>1</v>
          </cell>
          <cell r="L211" t="str">
            <v>HD</v>
          </cell>
        </row>
        <row r="212">
          <cell r="C212" t="str">
            <v>56  Sonstige</v>
          </cell>
          <cell r="D212">
            <v>0</v>
          </cell>
          <cell r="E212">
            <v>0</v>
          </cell>
          <cell r="F212">
            <v>0</v>
          </cell>
          <cell r="G212">
            <v>0</v>
          </cell>
          <cell r="H212">
            <v>0</v>
          </cell>
          <cell r="I212">
            <v>0</v>
          </cell>
          <cell r="J212">
            <v>1</v>
          </cell>
          <cell r="L212" t="str">
            <v>HD</v>
          </cell>
        </row>
        <row r="213">
          <cell r="C213" t="str">
            <v>57  Sonstige</v>
          </cell>
          <cell r="D213">
            <v>0</v>
          </cell>
          <cell r="E213">
            <v>0</v>
          </cell>
          <cell r="F213">
            <v>0</v>
          </cell>
          <cell r="G213">
            <v>0</v>
          </cell>
          <cell r="H213">
            <v>0</v>
          </cell>
          <cell r="I213">
            <v>0</v>
          </cell>
          <cell r="J213">
            <v>1</v>
          </cell>
          <cell r="L213" t="str">
            <v>HD</v>
          </cell>
        </row>
        <row r="214">
          <cell r="C214" t="str">
            <v>58  Sonstige</v>
          </cell>
          <cell r="D214">
            <v>0</v>
          </cell>
          <cell r="E214">
            <v>0</v>
          </cell>
          <cell r="F214">
            <v>0</v>
          </cell>
          <cell r="G214">
            <v>0</v>
          </cell>
          <cell r="H214">
            <v>0</v>
          </cell>
          <cell r="I214">
            <v>0</v>
          </cell>
          <cell r="J214">
            <v>1</v>
          </cell>
          <cell r="L214" t="str">
            <v>HD</v>
          </cell>
        </row>
        <row r="215">
          <cell r="C215" t="str">
            <v>59  Sonstige</v>
          </cell>
          <cell r="D215">
            <v>0</v>
          </cell>
          <cell r="E215">
            <v>0</v>
          </cell>
          <cell r="F215">
            <v>0</v>
          </cell>
          <cell r="G215">
            <v>0</v>
          </cell>
          <cell r="H215">
            <v>0</v>
          </cell>
          <cell r="I215">
            <v>0</v>
          </cell>
          <cell r="J215">
            <v>1</v>
          </cell>
          <cell r="L215" t="str">
            <v>HD</v>
          </cell>
        </row>
        <row r="216">
          <cell r="C216" t="str">
            <v>60  Sonstige</v>
          </cell>
          <cell r="D216">
            <v>0</v>
          </cell>
          <cell r="E216">
            <v>0</v>
          </cell>
          <cell r="F216">
            <v>0</v>
          </cell>
          <cell r="G216">
            <v>0</v>
          </cell>
          <cell r="H216">
            <v>0</v>
          </cell>
          <cell r="I216">
            <v>0</v>
          </cell>
          <cell r="J216">
            <v>1</v>
          </cell>
          <cell r="L216" t="str">
            <v>HD</v>
          </cell>
        </row>
        <row r="217">
          <cell r="C217" t="str">
            <v>61  Sonstige</v>
          </cell>
          <cell r="D217">
            <v>0</v>
          </cell>
          <cell r="E217">
            <v>0</v>
          </cell>
          <cell r="F217">
            <v>0</v>
          </cell>
          <cell r="G217">
            <v>0</v>
          </cell>
          <cell r="H217">
            <v>0</v>
          </cell>
          <cell r="I217">
            <v>0</v>
          </cell>
          <cell r="J217">
            <v>1</v>
          </cell>
          <cell r="L217" t="str">
            <v>HD</v>
          </cell>
        </row>
        <row r="218">
          <cell r="C218" t="str">
            <v>62  Sonstige</v>
          </cell>
          <cell r="D218">
            <v>0</v>
          </cell>
          <cell r="E218">
            <v>0</v>
          </cell>
          <cell r="F218">
            <v>0</v>
          </cell>
          <cell r="G218">
            <v>0</v>
          </cell>
          <cell r="H218">
            <v>0</v>
          </cell>
          <cell r="I218">
            <v>0</v>
          </cell>
          <cell r="J218">
            <v>1</v>
          </cell>
          <cell r="L218" t="str">
            <v>HD</v>
          </cell>
        </row>
        <row r="219">
          <cell r="C219" t="str">
            <v>63  Sonstige</v>
          </cell>
          <cell r="D219">
            <v>0</v>
          </cell>
          <cell r="E219">
            <v>0</v>
          </cell>
          <cell r="F219">
            <v>0</v>
          </cell>
          <cell r="G219">
            <v>0</v>
          </cell>
          <cell r="H219">
            <v>0</v>
          </cell>
          <cell r="I219">
            <v>0</v>
          </cell>
          <cell r="J219">
            <v>1</v>
          </cell>
          <cell r="L219" t="str">
            <v>HD</v>
          </cell>
        </row>
      </sheetData>
      <sheetData sheetId="4"/>
      <sheetData sheetId="5"/>
      <sheetData sheetId="6"/>
      <sheetData sheetId="7">
        <row r="5">
          <cell r="B5" t="str">
            <v>a Weizen &lt; 14 % RP</v>
          </cell>
          <cell r="V5" t="str">
            <v>Weizen &lt; 14 % RP</v>
          </cell>
          <cell r="W5">
            <v>105</v>
          </cell>
          <cell r="X5">
            <v>145</v>
          </cell>
          <cell r="Y5">
            <v>170</v>
          </cell>
          <cell r="Z5">
            <v>180</v>
          </cell>
          <cell r="AA5">
            <v>195</v>
          </cell>
          <cell r="AB5">
            <v>22</v>
          </cell>
          <cell r="BA5" t="str">
            <v>Weizen &lt; 14 % RP</v>
          </cell>
          <cell r="BB5">
            <v>50</v>
          </cell>
          <cell r="BC5">
            <v>55</v>
          </cell>
          <cell r="BD5">
            <v>65</v>
          </cell>
          <cell r="BE5">
            <v>65</v>
          </cell>
          <cell r="BF5">
            <v>65</v>
          </cell>
        </row>
        <row r="6">
          <cell r="B6" t="str">
            <v>b Wintergerste</v>
          </cell>
          <cell r="V6" t="str">
            <v>Weizen &gt;= 14 % RP</v>
          </cell>
          <cell r="W6">
            <v>105</v>
          </cell>
          <cell r="X6">
            <v>145</v>
          </cell>
          <cell r="Y6">
            <v>170</v>
          </cell>
          <cell r="Z6">
            <v>180</v>
          </cell>
          <cell r="AA6">
            <v>195</v>
          </cell>
          <cell r="AB6">
            <v>24</v>
          </cell>
          <cell r="BA6" t="str">
            <v>Weizen &gt;= 14 % RP</v>
          </cell>
          <cell r="BB6">
            <v>50</v>
          </cell>
          <cell r="BC6">
            <v>55</v>
          </cell>
          <cell r="BD6">
            <v>65</v>
          </cell>
          <cell r="BE6">
            <v>65</v>
          </cell>
          <cell r="BF6">
            <v>65</v>
          </cell>
        </row>
        <row r="7">
          <cell r="B7" t="str">
            <v>c Silomais (FM)</v>
          </cell>
          <cell r="V7" t="str">
            <v xml:space="preserve">Durum </v>
          </cell>
          <cell r="W7">
            <v>105</v>
          </cell>
          <cell r="X7">
            <v>145</v>
          </cell>
          <cell r="Y7">
            <v>170</v>
          </cell>
          <cell r="Z7">
            <v>180</v>
          </cell>
          <cell r="AA7">
            <v>195</v>
          </cell>
          <cell r="AB7">
            <v>29</v>
          </cell>
          <cell r="BA7" t="str">
            <v xml:space="preserve">Durum </v>
          </cell>
          <cell r="BB7">
            <v>50</v>
          </cell>
          <cell r="BC7">
            <v>55</v>
          </cell>
          <cell r="BD7">
            <v>65</v>
          </cell>
          <cell r="BE7">
            <v>65</v>
          </cell>
          <cell r="BF7">
            <v>65</v>
          </cell>
        </row>
        <row r="8">
          <cell r="B8" t="str">
            <v>d 5 Nutzungen, gräserbetont</v>
          </cell>
          <cell r="V8" t="str">
            <v>Wintergerste</v>
          </cell>
          <cell r="W8">
            <v>95</v>
          </cell>
          <cell r="X8">
            <v>130</v>
          </cell>
          <cell r="Y8">
            <v>155</v>
          </cell>
          <cell r="Z8">
            <v>170</v>
          </cell>
          <cell r="AA8">
            <v>180</v>
          </cell>
          <cell r="AB8">
            <v>20</v>
          </cell>
          <cell r="BA8" t="str">
            <v>Wintergerste</v>
          </cell>
          <cell r="BB8">
            <v>50</v>
          </cell>
          <cell r="BC8">
            <v>55</v>
          </cell>
          <cell r="BD8">
            <v>65</v>
          </cell>
          <cell r="BE8">
            <v>65</v>
          </cell>
          <cell r="BF8">
            <v>65</v>
          </cell>
        </row>
        <row r="9">
          <cell r="B9" t="str">
            <v xml:space="preserve">e </v>
          </cell>
          <cell r="V9" t="str">
            <v>Triticale</v>
          </cell>
          <cell r="W9">
            <v>90</v>
          </cell>
          <cell r="X9">
            <v>120</v>
          </cell>
          <cell r="Y9">
            <v>145</v>
          </cell>
          <cell r="Z9">
            <v>155</v>
          </cell>
          <cell r="AA9">
            <v>165</v>
          </cell>
          <cell r="AB9">
            <v>18</v>
          </cell>
          <cell r="BA9" t="str">
            <v>Triticale</v>
          </cell>
          <cell r="BB9">
            <v>50</v>
          </cell>
          <cell r="BC9">
            <v>55</v>
          </cell>
          <cell r="BD9">
            <v>65</v>
          </cell>
          <cell r="BE9">
            <v>65</v>
          </cell>
          <cell r="BF9">
            <v>65</v>
          </cell>
        </row>
        <row r="10">
          <cell r="B10" t="str">
            <v xml:space="preserve">f </v>
          </cell>
          <cell r="V10" t="str">
            <v>Roggen</v>
          </cell>
          <cell r="W10">
            <v>80</v>
          </cell>
          <cell r="X10">
            <v>110</v>
          </cell>
          <cell r="Y10">
            <v>130</v>
          </cell>
          <cell r="Z10">
            <v>140</v>
          </cell>
          <cell r="AA10">
            <v>150</v>
          </cell>
          <cell r="AB10">
            <v>18</v>
          </cell>
          <cell r="BA10" t="str">
            <v>Roggen</v>
          </cell>
          <cell r="BB10">
            <v>50</v>
          </cell>
          <cell r="BC10">
            <v>55</v>
          </cell>
          <cell r="BD10">
            <v>65</v>
          </cell>
          <cell r="BE10">
            <v>65</v>
          </cell>
          <cell r="BF10">
            <v>65</v>
          </cell>
        </row>
        <row r="11">
          <cell r="B11" t="str">
            <v xml:space="preserve">g </v>
          </cell>
          <cell r="V11" t="str">
            <v>Sommerfuttergerste</v>
          </cell>
          <cell r="W11">
            <v>80</v>
          </cell>
          <cell r="X11">
            <v>110</v>
          </cell>
          <cell r="Y11">
            <v>130</v>
          </cell>
          <cell r="Z11">
            <v>140</v>
          </cell>
          <cell r="AA11">
            <v>150</v>
          </cell>
          <cell r="AB11">
            <v>18</v>
          </cell>
          <cell r="BA11" t="str">
            <v>Sommerfuttergerste</v>
          </cell>
          <cell r="BB11">
            <v>50</v>
          </cell>
          <cell r="BC11">
            <v>55</v>
          </cell>
          <cell r="BD11">
            <v>65</v>
          </cell>
          <cell r="BE11">
            <v>65</v>
          </cell>
          <cell r="BF11">
            <v>65</v>
          </cell>
        </row>
        <row r="12">
          <cell r="B12" t="str">
            <v xml:space="preserve">h </v>
          </cell>
          <cell r="V12" t="str">
            <v>Dinkel (entspelzt)</v>
          </cell>
          <cell r="W12">
            <v>65</v>
          </cell>
          <cell r="X12">
            <v>90</v>
          </cell>
          <cell r="Y12">
            <v>105</v>
          </cell>
          <cell r="Z12" t="str">
            <v>----</v>
          </cell>
          <cell r="AA12" t="str">
            <v>----</v>
          </cell>
          <cell r="BA12" t="str">
            <v>Dinkel (entspelzt)</v>
          </cell>
          <cell r="BB12">
            <v>50</v>
          </cell>
          <cell r="BC12">
            <v>55</v>
          </cell>
          <cell r="BD12">
            <v>65</v>
          </cell>
          <cell r="BE12">
            <v>65</v>
          </cell>
          <cell r="BF12">
            <v>65</v>
          </cell>
        </row>
        <row r="13">
          <cell r="B13" t="str">
            <v xml:space="preserve">i </v>
          </cell>
          <cell r="V13" t="str">
            <v xml:space="preserve">Hafer </v>
          </cell>
          <cell r="W13">
            <v>75</v>
          </cell>
          <cell r="X13">
            <v>100</v>
          </cell>
          <cell r="Y13">
            <v>115</v>
          </cell>
          <cell r="Z13">
            <v>125</v>
          </cell>
          <cell r="AA13">
            <v>135</v>
          </cell>
          <cell r="BA13" t="str">
            <v xml:space="preserve">Hafer </v>
          </cell>
          <cell r="BB13">
            <v>50</v>
          </cell>
          <cell r="BC13">
            <v>55</v>
          </cell>
          <cell r="BD13">
            <v>65</v>
          </cell>
          <cell r="BE13">
            <v>65</v>
          </cell>
          <cell r="BF13">
            <v>65</v>
          </cell>
        </row>
        <row r="14">
          <cell r="B14" t="str">
            <v xml:space="preserve">j </v>
          </cell>
          <cell r="V14" t="str">
            <v>Sommerbraugerste</v>
          </cell>
          <cell r="W14">
            <v>50</v>
          </cell>
          <cell r="X14">
            <v>70</v>
          </cell>
          <cell r="Y14">
            <v>80</v>
          </cell>
          <cell r="Z14">
            <v>80</v>
          </cell>
          <cell r="AA14">
            <v>0</v>
          </cell>
          <cell r="AB14">
            <v>14</v>
          </cell>
          <cell r="BA14" t="str">
            <v>Sommerbraugerste</v>
          </cell>
          <cell r="BB14">
            <v>50</v>
          </cell>
          <cell r="BC14">
            <v>55</v>
          </cell>
          <cell r="BD14">
            <v>65</v>
          </cell>
          <cell r="BE14">
            <v>65</v>
          </cell>
          <cell r="BF14">
            <v>65</v>
          </cell>
        </row>
        <row r="15">
          <cell r="B15" t="str">
            <v xml:space="preserve">k </v>
          </cell>
          <cell r="V15" t="str">
            <v>Körnermais</v>
          </cell>
          <cell r="W15">
            <v>115</v>
          </cell>
          <cell r="X15">
            <v>155</v>
          </cell>
          <cell r="Y15">
            <v>180</v>
          </cell>
          <cell r="Z15">
            <v>195</v>
          </cell>
          <cell r="AA15">
            <v>210</v>
          </cell>
          <cell r="AB15">
            <v>14</v>
          </cell>
          <cell r="BA15" t="str">
            <v>Körnermais</v>
          </cell>
          <cell r="BB15">
            <v>75</v>
          </cell>
          <cell r="BC15">
            <v>85</v>
          </cell>
          <cell r="BD15">
            <v>100</v>
          </cell>
          <cell r="BE15">
            <v>100</v>
          </cell>
          <cell r="BF15">
            <v>100</v>
          </cell>
        </row>
        <row r="16">
          <cell r="B16" t="str">
            <v xml:space="preserve">l </v>
          </cell>
          <cell r="V16" t="str">
            <v>Silomais (FM)</v>
          </cell>
          <cell r="W16">
            <v>130</v>
          </cell>
          <cell r="X16">
            <v>175</v>
          </cell>
          <cell r="Y16">
            <v>210</v>
          </cell>
          <cell r="Z16">
            <v>225</v>
          </cell>
          <cell r="AA16">
            <v>240</v>
          </cell>
          <cell r="AB16">
            <v>3.2</v>
          </cell>
          <cell r="BA16" t="str">
            <v>Silomais (FM)</v>
          </cell>
          <cell r="BB16">
            <v>80</v>
          </cell>
          <cell r="BC16">
            <v>90</v>
          </cell>
          <cell r="BD16">
            <v>105</v>
          </cell>
          <cell r="BE16">
            <v>105</v>
          </cell>
          <cell r="BF16">
            <v>105</v>
          </cell>
        </row>
        <row r="17">
          <cell r="B17" t="str">
            <v xml:space="preserve">m </v>
          </cell>
          <cell r="V17" t="str">
            <v>Körnererbse</v>
          </cell>
          <cell r="W17">
            <v>60</v>
          </cell>
          <cell r="X17">
            <v>60</v>
          </cell>
          <cell r="Y17">
            <v>60</v>
          </cell>
          <cell r="Z17">
            <v>60</v>
          </cell>
          <cell r="AA17">
            <v>60</v>
          </cell>
          <cell r="AB17">
            <v>0</v>
          </cell>
          <cell r="BA17" t="str">
            <v>Körnererbse</v>
          </cell>
          <cell r="BB17">
            <v>60</v>
          </cell>
          <cell r="BC17">
            <v>65</v>
          </cell>
          <cell r="BD17">
            <v>75</v>
          </cell>
          <cell r="BE17">
            <v>75</v>
          </cell>
          <cell r="BF17">
            <v>75</v>
          </cell>
        </row>
        <row r="18">
          <cell r="B18" t="str">
            <v xml:space="preserve">n </v>
          </cell>
          <cell r="V18" t="str">
            <v>Ackerbohne</v>
          </cell>
          <cell r="W18">
            <v>60</v>
          </cell>
          <cell r="X18">
            <v>60</v>
          </cell>
          <cell r="Y18">
            <v>60</v>
          </cell>
          <cell r="Z18">
            <v>60</v>
          </cell>
          <cell r="AA18">
            <v>60</v>
          </cell>
          <cell r="AB18">
            <v>0</v>
          </cell>
          <cell r="BA18" t="str">
            <v>Ackerbohne</v>
          </cell>
          <cell r="BB18">
            <v>60</v>
          </cell>
          <cell r="BC18">
            <v>65</v>
          </cell>
          <cell r="BD18">
            <v>75</v>
          </cell>
          <cell r="BE18">
            <v>75</v>
          </cell>
          <cell r="BF18">
            <v>75</v>
          </cell>
        </row>
        <row r="19">
          <cell r="B19" t="str">
            <v xml:space="preserve">o </v>
          </cell>
          <cell r="V19" t="str">
            <v>Sojabohne</v>
          </cell>
          <cell r="W19">
            <v>60</v>
          </cell>
          <cell r="X19">
            <v>60</v>
          </cell>
          <cell r="Y19">
            <v>60</v>
          </cell>
          <cell r="Z19">
            <v>60</v>
          </cell>
          <cell r="AA19">
            <v>60</v>
          </cell>
          <cell r="AB19">
            <v>0</v>
          </cell>
          <cell r="BA19" t="str">
            <v>Sojabohne</v>
          </cell>
          <cell r="BB19">
            <v>60</v>
          </cell>
          <cell r="BC19">
            <v>65</v>
          </cell>
          <cell r="BD19">
            <v>75</v>
          </cell>
          <cell r="BE19">
            <v>75</v>
          </cell>
          <cell r="BF19">
            <v>75</v>
          </cell>
        </row>
        <row r="20">
          <cell r="B20" t="str">
            <v xml:space="preserve">p </v>
          </cell>
          <cell r="V20" t="str">
            <v>Körnerraps</v>
          </cell>
          <cell r="W20">
            <v>115</v>
          </cell>
          <cell r="X20">
            <v>155</v>
          </cell>
          <cell r="Y20">
            <v>180</v>
          </cell>
          <cell r="Z20">
            <v>195</v>
          </cell>
          <cell r="AA20">
            <v>210</v>
          </cell>
          <cell r="AB20">
            <v>47</v>
          </cell>
          <cell r="BA20" t="str">
            <v>Körnerraps</v>
          </cell>
          <cell r="BB20">
            <v>70</v>
          </cell>
          <cell r="BC20">
            <v>75</v>
          </cell>
          <cell r="BD20">
            <v>85</v>
          </cell>
          <cell r="BE20">
            <v>85</v>
          </cell>
          <cell r="BF20">
            <v>85</v>
          </cell>
        </row>
        <row r="21">
          <cell r="B21" t="str">
            <v xml:space="preserve">q </v>
          </cell>
          <cell r="V21" t="str">
            <v>Sonnenblume</v>
          </cell>
          <cell r="W21">
            <v>55</v>
          </cell>
          <cell r="X21">
            <v>65</v>
          </cell>
          <cell r="Y21">
            <v>80</v>
          </cell>
          <cell r="Z21">
            <v>85</v>
          </cell>
          <cell r="AA21">
            <v>90</v>
          </cell>
          <cell r="AB21">
            <v>20</v>
          </cell>
          <cell r="BA21" t="str">
            <v>Sonnenblume</v>
          </cell>
          <cell r="BB21">
            <v>60</v>
          </cell>
          <cell r="BC21">
            <v>65</v>
          </cell>
          <cell r="BD21">
            <v>75</v>
          </cell>
          <cell r="BE21">
            <v>75</v>
          </cell>
          <cell r="BF21">
            <v>75</v>
          </cell>
        </row>
        <row r="22">
          <cell r="B22" t="str">
            <v xml:space="preserve">r </v>
          </cell>
          <cell r="V22" t="str">
            <v>Sudangras</v>
          </cell>
          <cell r="W22">
            <v>120</v>
          </cell>
          <cell r="X22">
            <v>160</v>
          </cell>
          <cell r="Y22">
            <v>180</v>
          </cell>
          <cell r="Z22">
            <v>200</v>
          </cell>
          <cell r="AA22">
            <v>0</v>
          </cell>
          <cell r="BA22" t="str">
            <v>Sudangras</v>
          </cell>
          <cell r="BB22">
            <v>70</v>
          </cell>
          <cell r="BC22">
            <v>90</v>
          </cell>
          <cell r="BD22">
            <v>100</v>
          </cell>
          <cell r="BE22">
            <v>100</v>
          </cell>
          <cell r="BF22">
            <v>100</v>
          </cell>
        </row>
        <row r="23">
          <cell r="B23" t="str">
            <v xml:space="preserve">s </v>
          </cell>
          <cell r="V23" t="str">
            <v>Zuckerrübe</v>
          </cell>
          <cell r="W23">
            <v>90</v>
          </cell>
          <cell r="X23">
            <v>120</v>
          </cell>
          <cell r="Y23">
            <v>145</v>
          </cell>
          <cell r="Z23">
            <v>155</v>
          </cell>
          <cell r="AA23">
            <v>165</v>
          </cell>
          <cell r="AB23">
            <v>1.8</v>
          </cell>
          <cell r="BA23" t="str">
            <v>Zuckerrübe</v>
          </cell>
          <cell r="BB23">
            <v>75</v>
          </cell>
          <cell r="BC23">
            <v>85</v>
          </cell>
          <cell r="BD23">
            <v>100</v>
          </cell>
          <cell r="BE23">
            <v>100</v>
          </cell>
          <cell r="BF23">
            <v>100</v>
          </cell>
        </row>
        <row r="24">
          <cell r="B24" t="str">
            <v xml:space="preserve">t </v>
          </cell>
          <cell r="V24" t="str">
            <v>Futterrübe</v>
          </cell>
          <cell r="W24">
            <v>110</v>
          </cell>
          <cell r="X24">
            <v>155</v>
          </cell>
          <cell r="Y24">
            <v>180</v>
          </cell>
          <cell r="Z24" t="str">
            <v>----</v>
          </cell>
          <cell r="AA24" t="str">
            <v>----</v>
          </cell>
          <cell r="AB24">
            <v>1.4</v>
          </cell>
          <cell r="BA24" t="str">
            <v>Futterrübe</v>
          </cell>
          <cell r="BB24">
            <v>75</v>
          </cell>
          <cell r="BC24">
            <v>85</v>
          </cell>
          <cell r="BD24">
            <v>110</v>
          </cell>
          <cell r="BE24">
            <v>110</v>
          </cell>
          <cell r="BF24">
            <v>110</v>
          </cell>
        </row>
        <row r="25">
          <cell r="V25" t="str">
            <v>Speise + Industriekartoffel</v>
          </cell>
          <cell r="W25">
            <v>105</v>
          </cell>
          <cell r="X25">
            <v>145</v>
          </cell>
          <cell r="Y25">
            <v>170</v>
          </cell>
          <cell r="Z25">
            <v>180</v>
          </cell>
          <cell r="AA25">
            <v>195</v>
          </cell>
          <cell r="AB25">
            <v>3.7</v>
          </cell>
          <cell r="BA25" t="str">
            <v>Speise + Industriekartoffel</v>
          </cell>
          <cell r="BB25">
            <v>60</v>
          </cell>
          <cell r="BC25">
            <v>65</v>
          </cell>
          <cell r="BD25">
            <v>75</v>
          </cell>
          <cell r="BE25">
            <v>75</v>
          </cell>
          <cell r="BF25">
            <v>75</v>
          </cell>
        </row>
        <row r="26">
          <cell r="V26" t="str">
            <v>Frühkartoffel</v>
          </cell>
          <cell r="W26">
            <v>90</v>
          </cell>
          <cell r="X26">
            <v>120</v>
          </cell>
          <cell r="Y26">
            <v>145</v>
          </cell>
          <cell r="Z26" t="str">
            <v>----</v>
          </cell>
          <cell r="AA26" t="str">
            <v>----</v>
          </cell>
          <cell r="AB26">
            <v>5.5</v>
          </cell>
          <cell r="BA26" t="str">
            <v>Frühkartoffel</v>
          </cell>
          <cell r="BB26">
            <v>55</v>
          </cell>
          <cell r="BC26">
            <v>60</v>
          </cell>
          <cell r="BD26">
            <v>70</v>
          </cell>
          <cell r="BE26">
            <v>70</v>
          </cell>
          <cell r="BF26">
            <v>70</v>
          </cell>
        </row>
        <row r="27">
          <cell r="V27" t="str">
            <v>Pflanzkartoffel</v>
          </cell>
          <cell r="W27">
            <v>90</v>
          </cell>
          <cell r="X27">
            <v>120</v>
          </cell>
          <cell r="Y27">
            <v>145</v>
          </cell>
          <cell r="Z27" t="str">
            <v>----</v>
          </cell>
          <cell r="AA27" t="str">
            <v>----</v>
          </cell>
          <cell r="AB27">
            <v>5.5</v>
          </cell>
          <cell r="BA27" t="str">
            <v>Pflanzkartoffel</v>
          </cell>
          <cell r="BB27">
            <v>55</v>
          </cell>
          <cell r="BC27">
            <v>60</v>
          </cell>
          <cell r="BD27">
            <v>70</v>
          </cell>
          <cell r="BE27">
            <v>70</v>
          </cell>
          <cell r="BF27">
            <v>70</v>
          </cell>
        </row>
        <row r="28">
          <cell r="V28" t="str">
            <v>Erdbeere</v>
          </cell>
          <cell r="W28">
            <v>90</v>
          </cell>
          <cell r="X28">
            <v>130</v>
          </cell>
          <cell r="Y28">
            <v>150</v>
          </cell>
          <cell r="Z28">
            <v>150</v>
          </cell>
          <cell r="AA28">
            <v>150</v>
          </cell>
          <cell r="BA28" t="str">
            <v>Erdbeere</v>
          </cell>
          <cell r="BB28">
            <v>25</v>
          </cell>
          <cell r="BC28">
            <v>35</v>
          </cell>
          <cell r="BD28">
            <v>45</v>
          </cell>
          <cell r="BE28">
            <v>45</v>
          </cell>
          <cell r="BF28">
            <v>45</v>
          </cell>
        </row>
        <row r="29">
          <cell r="V29" t="str">
            <v>Futterzwischenfrucht mit Leguminosen</v>
          </cell>
          <cell r="W29">
            <v>40</v>
          </cell>
          <cell r="X29">
            <v>40</v>
          </cell>
          <cell r="Y29">
            <v>40</v>
          </cell>
          <cell r="Z29">
            <v>40</v>
          </cell>
          <cell r="AA29">
            <v>40</v>
          </cell>
          <cell r="BA29" t="str">
            <v>Futterzwischenfrucht mit Leguminosen</v>
          </cell>
          <cell r="BB29">
            <v>25</v>
          </cell>
          <cell r="BC29">
            <v>25</v>
          </cell>
          <cell r="BD29">
            <v>25</v>
          </cell>
          <cell r="BE29">
            <v>25</v>
          </cell>
          <cell r="BF29">
            <v>25</v>
          </cell>
        </row>
        <row r="30">
          <cell r="V30" t="str">
            <v>Futterzwischenfrucht ohne Leguminosen</v>
          </cell>
          <cell r="W30">
            <v>80</v>
          </cell>
          <cell r="X30">
            <v>80</v>
          </cell>
          <cell r="Y30">
            <v>80</v>
          </cell>
          <cell r="Z30">
            <v>80</v>
          </cell>
          <cell r="AA30">
            <v>80</v>
          </cell>
          <cell r="BA30" t="str">
            <v>Futterzwischenfrucht ohne Leguminosen</v>
          </cell>
          <cell r="BB30">
            <v>25</v>
          </cell>
          <cell r="BC30">
            <v>25</v>
          </cell>
          <cell r="BD30">
            <v>25</v>
          </cell>
          <cell r="BE30">
            <v>25</v>
          </cell>
          <cell r="BF30">
            <v>25</v>
          </cell>
        </row>
        <row r="31">
          <cell r="V31" t="str">
            <v>Kümmel</v>
          </cell>
          <cell r="W31">
            <v>95</v>
          </cell>
          <cell r="X31">
            <v>130</v>
          </cell>
          <cell r="Y31">
            <v>155</v>
          </cell>
          <cell r="Z31">
            <v>170</v>
          </cell>
          <cell r="AA31">
            <v>180</v>
          </cell>
          <cell r="AB31">
            <v>53</v>
          </cell>
          <cell r="BA31" t="str">
            <v>Kümmel</v>
          </cell>
          <cell r="BB31">
            <v>55</v>
          </cell>
          <cell r="BC31">
            <v>60</v>
          </cell>
          <cell r="BD31">
            <v>70</v>
          </cell>
          <cell r="BE31">
            <v>70</v>
          </cell>
          <cell r="BF31">
            <v>70</v>
          </cell>
        </row>
        <row r="32">
          <cell r="V32" t="str">
            <v>Mohn</v>
          </cell>
          <cell r="W32">
            <v>65</v>
          </cell>
          <cell r="X32">
            <v>90</v>
          </cell>
          <cell r="Y32">
            <v>105</v>
          </cell>
          <cell r="Z32">
            <v>110</v>
          </cell>
          <cell r="AA32">
            <v>120</v>
          </cell>
          <cell r="AB32">
            <v>100</v>
          </cell>
          <cell r="BA32" t="str">
            <v>Mohn</v>
          </cell>
          <cell r="BB32">
            <v>50</v>
          </cell>
          <cell r="BC32">
            <v>55</v>
          </cell>
          <cell r="BD32">
            <v>65</v>
          </cell>
          <cell r="BE32">
            <v>65</v>
          </cell>
          <cell r="BF32">
            <v>65</v>
          </cell>
        </row>
        <row r="33">
          <cell r="V33" t="str">
            <v>Ölkürbis</v>
          </cell>
          <cell r="W33">
            <v>105</v>
          </cell>
          <cell r="X33">
            <v>120</v>
          </cell>
          <cell r="Y33">
            <v>140</v>
          </cell>
          <cell r="Z33">
            <v>140</v>
          </cell>
          <cell r="AA33">
            <v>140</v>
          </cell>
          <cell r="BA33" t="str">
            <v>Ölkürbis</v>
          </cell>
          <cell r="BB33">
            <v>40</v>
          </cell>
          <cell r="BC33">
            <v>50</v>
          </cell>
          <cell r="BD33">
            <v>65</v>
          </cell>
          <cell r="BE33">
            <v>65</v>
          </cell>
          <cell r="BF33">
            <v>65</v>
          </cell>
        </row>
        <row r="34">
          <cell r="V34" t="str">
            <v>Blühfläche</v>
          </cell>
          <cell r="W34">
            <v>0</v>
          </cell>
          <cell r="X34">
            <v>0</v>
          </cell>
          <cell r="Y34">
            <v>0</v>
          </cell>
          <cell r="Z34">
            <v>0</v>
          </cell>
          <cell r="AA34">
            <v>0</v>
          </cell>
          <cell r="BA34" t="str">
            <v>Blühfläche</v>
          </cell>
          <cell r="BB34">
            <v>0</v>
          </cell>
          <cell r="BC34">
            <v>0</v>
          </cell>
          <cell r="BD34">
            <v>0</v>
          </cell>
          <cell r="BE34">
            <v>0</v>
          </cell>
          <cell r="BF34">
            <v>0</v>
          </cell>
        </row>
        <row r="35">
          <cell r="V35" t="str">
            <v>diverse Stilllegungsflächen</v>
          </cell>
          <cell r="W35">
            <v>0</v>
          </cell>
          <cell r="X35">
            <v>0</v>
          </cell>
          <cell r="Y35">
            <v>0</v>
          </cell>
          <cell r="Z35">
            <v>0</v>
          </cell>
          <cell r="AA35">
            <v>0</v>
          </cell>
          <cell r="BA35" t="str">
            <v>diverse Stilllegungsflächen</v>
          </cell>
          <cell r="BB35">
            <v>0</v>
          </cell>
          <cell r="BC35">
            <v>0</v>
          </cell>
          <cell r="BD35">
            <v>0</v>
          </cell>
          <cell r="BE35">
            <v>0</v>
          </cell>
          <cell r="BF35">
            <v>0</v>
          </cell>
        </row>
        <row r="36">
          <cell r="V36" t="str">
            <v>GRÜNLAND und FELD-FUTTER</v>
          </cell>
          <cell r="BA36" t="str">
            <v>P im Grünland und Feldfutter</v>
          </cell>
        </row>
        <row r="37">
          <cell r="V37" t="str">
            <v>----</v>
          </cell>
          <cell r="W37">
            <v>0</v>
          </cell>
          <cell r="X37">
            <v>0</v>
          </cell>
          <cell r="Y37">
            <v>0</v>
          </cell>
          <cell r="Z37">
            <v>0</v>
          </cell>
          <cell r="AA37">
            <v>0</v>
          </cell>
          <cell r="BA37" t="str">
            <v>Almen</v>
          </cell>
          <cell r="BB37">
            <v>20</v>
          </cell>
          <cell r="BC37">
            <v>20</v>
          </cell>
          <cell r="BD37">
            <v>20</v>
          </cell>
          <cell r="BE37">
            <v>20</v>
          </cell>
          <cell r="BF37">
            <v>20</v>
          </cell>
        </row>
        <row r="38">
          <cell r="V38" t="str">
            <v>1 Nutzung, gräserbetont</v>
          </cell>
          <cell r="W38">
            <v>90</v>
          </cell>
          <cell r="X38">
            <v>90</v>
          </cell>
          <cell r="Y38">
            <v>90</v>
          </cell>
          <cell r="Z38">
            <v>90</v>
          </cell>
          <cell r="AA38">
            <v>90</v>
          </cell>
          <cell r="BA38" t="str">
            <v>1 Nutzung (gräserbetont), Hutweiden</v>
          </cell>
          <cell r="BB38">
            <v>30</v>
          </cell>
          <cell r="BC38">
            <v>30</v>
          </cell>
          <cell r="BD38">
            <v>30</v>
          </cell>
          <cell r="BE38">
            <v>30</v>
          </cell>
          <cell r="BF38">
            <v>30</v>
          </cell>
        </row>
        <row r="39">
          <cell r="V39" t="str">
            <v>1 Nutzung, 40 - 80 % Leguminosen</v>
          </cell>
          <cell r="W39">
            <v>70</v>
          </cell>
          <cell r="X39">
            <v>70</v>
          </cell>
          <cell r="Y39">
            <v>70</v>
          </cell>
          <cell r="Z39">
            <v>70</v>
          </cell>
          <cell r="AA39">
            <v>70</v>
          </cell>
          <cell r="BA39" t="str">
            <v>1 Nutzung, 40 - 80 % Leguminosen</v>
          </cell>
          <cell r="BB39">
            <v>30</v>
          </cell>
          <cell r="BC39">
            <v>30</v>
          </cell>
          <cell r="BD39">
            <v>30</v>
          </cell>
          <cell r="BE39">
            <v>30</v>
          </cell>
          <cell r="BF39">
            <v>30</v>
          </cell>
        </row>
        <row r="40">
          <cell r="V40" t="str">
            <v>2 Nutzungen, gräserbetont</v>
          </cell>
          <cell r="W40">
            <v>90</v>
          </cell>
          <cell r="X40">
            <v>90</v>
          </cell>
          <cell r="Y40">
            <v>90</v>
          </cell>
          <cell r="Z40">
            <v>90</v>
          </cell>
          <cell r="AA40">
            <v>90</v>
          </cell>
          <cell r="BA40" t="str">
            <v>2 Nutzungen, gräserbetont</v>
          </cell>
          <cell r="BB40">
            <v>45</v>
          </cell>
          <cell r="BC40">
            <v>45</v>
          </cell>
          <cell r="BD40">
            <v>45</v>
          </cell>
          <cell r="BE40">
            <v>45</v>
          </cell>
          <cell r="BF40">
            <v>45</v>
          </cell>
        </row>
        <row r="41">
          <cell r="V41" t="str">
            <v>2 Nutzungen, 40 - 80 % Leguminosen</v>
          </cell>
          <cell r="W41">
            <v>70</v>
          </cell>
          <cell r="X41">
            <v>70</v>
          </cell>
          <cell r="Y41">
            <v>70</v>
          </cell>
          <cell r="Z41">
            <v>70</v>
          </cell>
          <cell r="AA41">
            <v>70</v>
          </cell>
          <cell r="BA41" t="str">
            <v>2 Nutzungen, 40 - 80 % Leguminosen</v>
          </cell>
          <cell r="BB41">
            <v>45</v>
          </cell>
          <cell r="BC41">
            <v>45</v>
          </cell>
          <cell r="BD41">
            <v>45</v>
          </cell>
          <cell r="BE41">
            <v>45</v>
          </cell>
          <cell r="BF41">
            <v>45</v>
          </cell>
        </row>
        <row r="42">
          <cell r="V42" t="str">
            <v>3 Nutzungen, gräserbetont</v>
          </cell>
          <cell r="W42">
            <v>150</v>
          </cell>
          <cell r="X42">
            <v>150</v>
          </cell>
          <cell r="Y42">
            <v>150</v>
          </cell>
          <cell r="Z42">
            <v>150</v>
          </cell>
          <cell r="AA42">
            <v>150</v>
          </cell>
          <cell r="BA42" t="str">
            <v>3 Nutzungen, gräserbetont</v>
          </cell>
          <cell r="BB42">
            <v>65</v>
          </cell>
          <cell r="BC42">
            <v>65</v>
          </cell>
          <cell r="BD42">
            <v>80</v>
          </cell>
          <cell r="BE42">
            <v>80</v>
          </cell>
          <cell r="BF42">
            <v>80</v>
          </cell>
        </row>
        <row r="43">
          <cell r="V43" t="str">
            <v>3 Nutzungen, 40 - 80 % Leguminosen</v>
          </cell>
          <cell r="W43">
            <v>115</v>
          </cell>
          <cell r="X43">
            <v>115</v>
          </cell>
          <cell r="Y43">
            <v>115</v>
          </cell>
          <cell r="Z43">
            <v>115</v>
          </cell>
          <cell r="AA43">
            <v>115</v>
          </cell>
          <cell r="BA43" t="str">
            <v>3 Nutzungen, 40 - 80 % Leguminosen</v>
          </cell>
          <cell r="BB43">
            <v>65</v>
          </cell>
          <cell r="BC43">
            <v>65</v>
          </cell>
          <cell r="BD43">
            <v>80</v>
          </cell>
          <cell r="BE43">
            <v>80</v>
          </cell>
          <cell r="BF43">
            <v>80</v>
          </cell>
        </row>
        <row r="44">
          <cell r="V44" t="str">
            <v>4 Nutzungen, gräserbetont</v>
          </cell>
          <cell r="W44">
            <v>200</v>
          </cell>
          <cell r="X44">
            <v>200</v>
          </cell>
          <cell r="Y44">
            <v>200</v>
          </cell>
          <cell r="Z44">
            <v>200</v>
          </cell>
          <cell r="AA44">
            <v>200</v>
          </cell>
          <cell r="BA44" t="str">
            <v>4 Nutzungen, gräserbetont</v>
          </cell>
          <cell r="BB44">
            <v>80</v>
          </cell>
          <cell r="BC44">
            <v>80</v>
          </cell>
          <cell r="BD44">
            <v>90</v>
          </cell>
          <cell r="BE44">
            <v>90</v>
          </cell>
          <cell r="BF44">
            <v>90</v>
          </cell>
        </row>
        <row r="45">
          <cell r="V45" t="str">
            <v>4 Nutzungen, 40 - 80 % Leguminosen</v>
          </cell>
          <cell r="W45">
            <v>150</v>
          </cell>
          <cell r="X45">
            <v>150</v>
          </cell>
          <cell r="Y45">
            <v>150</v>
          </cell>
          <cell r="Z45">
            <v>150</v>
          </cell>
          <cell r="AA45">
            <v>150</v>
          </cell>
          <cell r="BA45" t="str">
            <v>4 Nutzungen, 40 - 80 % Leguminosen</v>
          </cell>
          <cell r="BB45">
            <v>80</v>
          </cell>
          <cell r="BC45">
            <v>80</v>
          </cell>
          <cell r="BD45">
            <v>90</v>
          </cell>
          <cell r="BE45">
            <v>90</v>
          </cell>
          <cell r="BF45">
            <v>90</v>
          </cell>
        </row>
        <row r="46">
          <cell r="V46" t="str">
            <v>5 Nutzungen, gräserbetont</v>
          </cell>
          <cell r="W46">
            <v>250</v>
          </cell>
          <cell r="X46">
            <v>250</v>
          </cell>
          <cell r="Y46">
            <v>250</v>
          </cell>
          <cell r="Z46">
            <v>250</v>
          </cell>
          <cell r="AA46">
            <v>250</v>
          </cell>
          <cell r="BA46" t="str">
            <v>5 Nutzungen, gräserbetont</v>
          </cell>
          <cell r="BB46">
            <v>85</v>
          </cell>
          <cell r="BC46">
            <v>85</v>
          </cell>
          <cell r="BD46">
            <v>105</v>
          </cell>
          <cell r="BE46">
            <v>105</v>
          </cell>
          <cell r="BF46">
            <v>105</v>
          </cell>
        </row>
        <row r="47">
          <cell r="V47" t="str">
            <v>5 Nutzungen, 40 - 80 % Leguminosen</v>
          </cell>
          <cell r="W47">
            <v>190</v>
          </cell>
          <cell r="X47">
            <v>190</v>
          </cell>
          <cell r="Y47">
            <v>190</v>
          </cell>
          <cell r="Z47">
            <v>190</v>
          </cell>
          <cell r="AA47">
            <v>190</v>
          </cell>
          <cell r="BA47" t="str">
            <v>5 Nutzungen, 40 - 80 % Leguminosen</v>
          </cell>
          <cell r="BB47">
            <v>85</v>
          </cell>
          <cell r="BC47">
            <v>85</v>
          </cell>
          <cell r="BD47">
            <v>105</v>
          </cell>
          <cell r="BE47">
            <v>105</v>
          </cell>
          <cell r="BF47">
            <v>105</v>
          </cell>
        </row>
        <row r="48">
          <cell r="V48" t="str">
            <v>6 Nutzungen, gräserbetont</v>
          </cell>
          <cell r="W48">
            <v>280</v>
          </cell>
          <cell r="X48">
            <v>280</v>
          </cell>
          <cell r="Y48">
            <v>280</v>
          </cell>
          <cell r="Z48">
            <v>280</v>
          </cell>
          <cell r="AA48">
            <v>280</v>
          </cell>
          <cell r="BA48" t="str">
            <v>6 Nutzungen, gräserbetont</v>
          </cell>
          <cell r="BB48">
            <v>85</v>
          </cell>
          <cell r="BC48">
            <v>85</v>
          </cell>
          <cell r="BD48">
            <v>120</v>
          </cell>
          <cell r="BE48">
            <v>120</v>
          </cell>
          <cell r="BF48">
            <v>120</v>
          </cell>
        </row>
        <row r="49">
          <cell r="V49" t="str">
            <v>6 Nutzungen, 40 - 80 % Leguminosen</v>
          </cell>
          <cell r="W49">
            <v>210</v>
          </cell>
          <cell r="X49">
            <v>210</v>
          </cell>
          <cell r="Y49">
            <v>210</v>
          </cell>
          <cell r="Z49">
            <v>210</v>
          </cell>
          <cell r="AA49">
            <v>210</v>
          </cell>
          <cell r="BA49" t="str">
            <v>6 Nutzungen, 40 - 80 % Leguminosen</v>
          </cell>
          <cell r="BB49">
            <v>85</v>
          </cell>
          <cell r="BC49">
            <v>85</v>
          </cell>
          <cell r="BD49">
            <v>120</v>
          </cell>
          <cell r="BE49">
            <v>120</v>
          </cell>
          <cell r="BF49">
            <v>120</v>
          </cell>
        </row>
        <row r="50">
          <cell r="V50" t="str">
            <v>Leguminosenreinbestände</v>
          </cell>
          <cell r="W50">
            <v>40</v>
          </cell>
          <cell r="X50">
            <v>40</v>
          </cell>
          <cell r="Y50">
            <v>40</v>
          </cell>
          <cell r="Z50">
            <v>40</v>
          </cell>
          <cell r="AA50">
            <v>40</v>
          </cell>
          <cell r="BA50" t="str">
            <v>Leguminosenreinbestände</v>
          </cell>
          <cell r="BB50">
            <v>65</v>
          </cell>
          <cell r="BC50">
            <v>65</v>
          </cell>
          <cell r="BD50">
            <v>65</v>
          </cell>
          <cell r="BE50">
            <v>95</v>
          </cell>
          <cell r="BF50">
            <v>95</v>
          </cell>
        </row>
        <row r="51">
          <cell r="V51" t="str">
            <v>Dauerweide</v>
          </cell>
          <cell r="W51">
            <v>150</v>
          </cell>
          <cell r="X51">
            <v>150</v>
          </cell>
          <cell r="Y51">
            <v>150</v>
          </cell>
          <cell r="Z51">
            <v>150</v>
          </cell>
          <cell r="AA51">
            <v>150</v>
          </cell>
          <cell r="BA51" t="str">
            <v>Dauerweide</v>
          </cell>
          <cell r="BB51">
            <v>35</v>
          </cell>
          <cell r="BC51">
            <v>35</v>
          </cell>
          <cell r="BD51">
            <v>35</v>
          </cell>
          <cell r="BE51">
            <v>45</v>
          </cell>
          <cell r="BF51">
            <v>45</v>
          </cell>
        </row>
      </sheetData>
      <sheetData sheetId="8"/>
      <sheetData sheetId="9">
        <row r="4">
          <cell r="Q4" t="str">
            <v>wie Rindergülle</v>
          </cell>
        </row>
        <row r="5">
          <cell r="Q5" t="str">
            <v>wie Schweinegülle</v>
          </cell>
        </row>
        <row r="6">
          <cell r="Q6" t="str">
            <v>wie Geflügelgülle</v>
          </cell>
        </row>
        <row r="7">
          <cell r="Q7" t="str">
            <v>wie Jauche</v>
          </cell>
        </row>
        <row r="8">
          <cell r="Q8" t="str">
            <v>wie Mist</v>
          </cell>
        </row>
        <row r="9">
          <cell r="Q9" t="str">
            <v>wie Rottemist</v>
          </cell>
        </row>
        <row r="10">
          <cell r="Q10" t="str">
            <v>wie Kompost</v>
          </cell>
        </row>
      </sheetData>
      <sheetData sheetId="10">
        <row r="8">
          <cell r="E8">
            <v>0</v>
          </cell>
          <cell r="F8">
            <v>0</v>
          </cell>
          <cell r="G8">
            <v>0</v>
          </cell>
          <cell r="H8">
            <v>0</v>
          </cell>
          <cell r="I8">
            <v>0</v>
          </cell>
          <cell r="J8">
            <v>0</v>
          </cell>
          <cell r="K8">
            <v>0</v>
          </cell>
          <cell r="L8">
            <v>0</v>
          </cell>
        </row>
        <row r="9">
          <cell r="B9" t="str">
            <v>- Anbau</v>
          </cell>
          <cell r="C9" t="str">
            <v>Anbau</v>
          </cell>
        </row>
        <row r="10">
          <cell r="B10" t="str">
            <v>- Ernte</v>
          </cell>
          <cell r="C10" t="str">
            <v>Ernte</v>
          </cell>
        </row>
        <row r="11">
          <cell r="B11" t="str">
            <v xml:space="preserve">- </v>
          </cell>
          <cell r="D11">
            <v>0</v>
          </cell>
          <cell r="E11">
            <v>0</v>
          </cell>
          <cell r="F11">
            <v>0</v>
          </cell>
          <cell r="G11">
            <v>0</v>
          </cell>
          <cell r="H11">
            <v>0</v>
          </cell>
          <cell r="I11">
            <v>0</v>
          </cell>
          <cell r="J11">
            <v>0</v>
          </cell>
          <cell r="K11">
            <v>0</v>
          </cell>
          <cell r="L11">
            <v>0</v>
          </cell>
          <cell r="M11">
            <v>0</v>
          </cell>
        </row>
        <row r="12">
          <cell r="B12" t="str">
            <v xml:space="preserve">- </v>
          </cell>
          <cell r="D12">
            <v>0</v>
          </cell>
          <cell r="E12">
            <v>0</v>
          </cell>
          <cell r="F12">
            <v>0</v>
          </cell>
          <cell r="G12">
            <v>0</v>
          </cell>
          <cell r="H12">
            <v>0</v>
          </cell>
          <cell r="I12">
            <v>0</v>
          </cell>
          <cell r="J12">
            <v>0</v>
          </cell>
          <cell r="K12">
            <v>0</v>
          </cell>
          <cell r="L12">
            <v>0</v>
          </cell>
          <cell r="M12">
            <v>0</v>
          </cell>
        </row>
        <row r="13">
          <cell r="B13" t="str">
            <v xml:space="preserve">- </v>
          </cell>
          <cell r="D13">
            <v>0</v>
          </cell>
          <cell r="E13">
            <v>0</v>
          </cell>
          <cell r="F13">
            <v>0</v>
          </cell>
          <cell r="G13">
            <v>0</v>
          </cell>
          <cell r="H13">
            <v>0</v>
          </cell>
          <cell r="I13">
            <v>0</v>
          </cell>
          <cell r="J13">
            <v>0</v>
          </cell>
          <cell r="K13">
            <v>0</v>
          </cell>
          <cell r="L13">
            <v>0</v>
          </cell>
          <cell r="M13">
            <v>0</v>
          </cell>
        </row>
        <row r="14">
          <cell r="B14" t="str">
            <v xml:space="preserve">- </v>
          </cell>
          <cell r="D14">
            <v>0</v>
          </cell>
          <cell r="E14">
            <v>0</v>
          </cell>
          <cell r="F14">
            <v>0</v>
          </cell>
          <cell r="G14">
            <v>0</v>
          </cell>
          <cell r="H14">
            <v>0</v>
          </cell>
          <cell r="I14">
            <v>0</v>
          </cell>
          <cell r="J14">
            <v>0</v>
          </cell>
          <cell r="K14">
            <v>0</v>
          </cell>
          <cell r="L14">
            <v>0</v>
          </cell>
          <cell r="M14">
            <v>0</v>
          </cell>
        </row>
        <row r="15">
          <cell r="B15" t="str">
            <v xml:space="preserve">- </v>
          </cell>
          <cell r="D15">
            <v>0</v>
          </cell>
          <cell r="E15">
            <v>0</v>
          </cell>
          <cell r="F15">
            <v>0</v>
          </cell>
          <cell r="G15">
            <v>0</v>
          </cell>
          <cell r="H15">
            <v>0</v>
          </cell>
          <cell r="I15">
            <v>0</v>
          </cell>
          <cell r="J15">
            <v>0</v>
          </cell>
          <cell r="K15">
            <v>0</v>
          </cell>
          <cell r="L15">
            <v>0</v>
          </cell>
          <cell r="M15">
            <v>0</v>
          </cell>
        </row>
        <row r="16">
          <cell r="B16" t="str">
            <v xml:space="preserve">- </v>
          </cell>
          <cell r="D16">
            <v>0</v>
          </cell>
          <cell r="E16">
            <v>0</v>
          </cell>
          <cell r="F16">
            <v>0</v>
          </cell>
          <cell r="G16">
            <v>0</v>
          </cell>
          <cell r="H16">
            <v>0</v>
          </cell>
          <cell r="I16">
            <v>0</v>
          </cell>
          <cell r="J16">
            <v>0</v>
          </cell>
          <cell r="K16">
            <v>0</v>
          </cell>
          <cell r="L16">
            <v>0</v>
          </cell>
          <cell r="M16">
            <v>0</v>
          </cell>
        </row>
        <row r="17">
          <cell r="B17" t="str">
            <v xml:space="preserve">- </v>
          </cell>
          <cell r="D17">
            <v>0</v>
          </cell>
          <cell r="E17">
            <v>0</v>
          </cell>
          <cell r="F17">
            <v>0</v>
          </cell>
          <cell r="G17">
            <v>0</v>
          </cell>
          <cell r="H17">
            <v>0</v>
          </cell>
          <cell r="I17">
            <v>0</v>
          </cell>
          <cell r="J17">
            <v>0</v>
          </cell>
          <cell r="K17">
            <v>0</v>
          </cell>
          <cell r="L17">
            <v>0</v>
          </cell>
          <cell r="M17">
            <v>0</v>
          </cell>
        </row>
        <row r="18">
          <cell r="B18" t="str">
            <v xml:space="preserve">- </v>
          </cell>
          <cell r="D18">
            <v>0</v>
          </cell>
          <cell r="E18">
            <v>0</v>
          </cell>
          <cell r="F18">
            <v>0</v>
          </cell>
          <cell r="G18">
            <v>0</v>
          </cell>
          <cell r="H18">
            <v>0</v>
          </cell>
          <cell r="I18">
            <v>0</v>
          </cell>
          <cell r="J18">
            <v>0</v>
          </cell>
          <cell r="K18">
            <v>0</v>
          </cell>
          <cell r="L18">
            <v>0</v>
          </cell>
          <cell r="M18">
            <v>0</v>
          </cell>
        </row>
        <row r="19">
          <cell r="B19" t="str">
            <v xml:space="preserve">- </v>
          </cell>
          <cell r="D19">
            <v>0</v>
          </cell>
          <cell r="E19">
            <v>0</v>
          </cell>
          <cell r="F19">
            <v>0</v>
          </cell>
          <cell r="G19">
            <v>0</v>
          </cell>
          <cell r="H19">
            <v>0</v>
          </cell>
          <cell r="I19">
            <v>0</v>
          </cell>
          <cell r="J19">
            <v>0</v>
          </cell>
          <cell r="K19">
            <v>0</v>
          </cell>
          <cell r="L19">
            <v>0</v>
          </cell>
          <cell r="M19">
            <v>0</v>
          </cell>
        </row>
        <row r="20">
          <cell r="B20" t="str">
            <v xml:space="preserve">- </v>
          </cell>
          <cell r="D20">
            <v>0</v>
          </cell>
          <cell r="E20">
            <v>0</v>
          </cell>
          <cell r="F20">
            <v>0</v>
          </cell>
          <cell r="G20">
            <v>0</v>
          </cell>
          <cell r="H20">
            <v>0</v>
          </cell>
          <cell r="I20">
            <v>0</v>
          </cell>
          <cell r="J20">
            <v>0</v>
          </cell>
          <cell r="K20">
            <v>0</v>
          </cell>
          <cell r="L20">
            <v>0</v>
          </cell>
          <cell r="M20">
            <v>0</v>
          </cell>
        </row>
        <row r="21">
          <cell r="B21" t="str">
            <v xml:space="preserve">- </v>
          </cell>
          <cell r="D21">
            <v>0</v>
          </cell>
          <cell r="E21">
            <v>0</v>
          </cell>
          <cell r="F21">
            <v>0</v>
          </cell>
          <cell r="G21">
            <v>0</v>
          </cell>
          <cell r="H21">
            <v>0</v>
          </cell>
          <cell r="I21">
            <v>0</v>
          </cell>
          <cell r="J21">
            <v>0</v>
          </cell>
          <cell r="K21">
            <v>0</v>
          </cell>
          <cell r="L21">
            <v>0</v>
          </cell>
          <cell r="M21">
            <v>0</v>
          </cell>
        </row>
        <row r="22">
          <cell r="B22" t="str">
            <v xml:space="preserve">- </v>
          </cell>
          <cell r="D22">
            <v>0</v>
          </cell>
          <cell r="E22">
            <v>0</v>
          </cell>
          <cell r="F22">
            <v>0</v>
          </cell>
          <cell r="G22">
            <v>0</v>
          </cell>
          <cell r="H22">
            <v>0</v>
          </cell>
          <cell r="I22">
            <v>0</v>
          </cell>
          <cell r="J22">
            <v>0</v>
          </cell>
          <cell r="K22">
            <v>0</v>
          </cell>
          <cell r="L22">
            <v>0</v>
          </cell>
          <cell r="M22">
            <v>0</v>
          </cell>
        </row>
        <row r="23">
          <cell r="B23" t="str">
            <v xml:space="preserve">- </v>
          </cell>
          <cell r="D23">
            <v>0</v>
          </cell>
          <cell r="E23">
            <v>0</v>
          </cell>
          <cell r="F23">
            <v>0</v>
          </cell>
          <cell r="G23">
            <v>0</v>
          </cell>
          <cell r="H23">
            <v>0</v>
          </cell>
          <cell r="I23">
            <v>0</v>
          </cell>
          <cell r="J23">
            <v>0</v>
          </cell>
          <cell r="K23">
            <v>0</v>
          </cell>
          <cell r="L23">
            <v>0</v>
          </cell>
          <cell r="M23">
            <v>0</v>
          </cell>
        </row>
        <row r="24">
          <cell r="B24" t="str">
            <v xml:space="preserve">- </v>
          </cell>
          <cell r="D24">
            <v>0</v>
          </cell>
          <cell r="E24">
            <v>0</v>
          </cell>
          <cell r="F24">
            <v>0</v>
          </cell>
          <cell r="G24">
            <v>0</v>
          </cell>
          <cell r="H24">
            <v>0</v>
          </cell>
          <cell r="I24">
            <v>0</v>
          </cell>
          <cell r="J24">
            <v>0</v>
          </cell>
          <cell r="K24">
            <v>0</v>
          </cell>
          <cell r="L24">
            <v>0</v>
          </cell>
          <cell r="M24">
            <v>0</v>
          </cell>
        </row>
        <row r="25">
          <cell r="B25" t="str">
            <v xml:space="preserve">- </v>
          </cell>
          <cell r="D25">
            <v>0</v>
          </cell>
          <cell r="E25">
            <v>0</v>
          </cell>
          <cell r="F25">
            <v>0</v>
          </cell>
          <cell r="G25">
            <v>0</v>
          </cell>
          <cell r="H25">
            <v>0</v>
          </cell>
          <cell r="I25">
            <v>0</v>
          </cell>
          <cell r="J25">
            <v>0</v>
          </cell>
          <cell r="K25">
            <v>0</v>
          </cell>
          <cell r="L25">
            <v>0</v>
          </cell>
          <cell r="M25">
            <v>0</v>
          </cell>
        </row>
        <row r="26">
          <cell r="B26" t="str">
            <v xml:space="preserve">- </v>
          </cell>
          <cell r="D26">
            <v>0</v>
          </cell>
          <cell r="E26">
            <v>0</v>
          </cell>
          <cell r="F26">
            <v>0</v>
          </cell>
          <cell r="G26">
            <v>0</v>
          </cell>
          <cell r="H26">
            <v>0</v>
          </cell>
          <cell r="I26">
            <v>0</v>
          </cell>
          <cell r="J26">
            <v>0</v>
          </cell>
          <cell r="K26">
            <v>0</v>
          </cell>
          <cell r="L26">
            <v>0</v>
          </cell>
          <cell r="M26">
            <v>0</v>
          </cell>
        </row>
        <row r="27">
          <cell r="B27" t="str">
            <v xml:space="preserve">- </v>
          </cell>
          <cell r="D27">
            <v>0</v>
          </cell>
          <cell r="E27">
            <v>0</v>
          </cell>
          <cell r="F27">
            <v>0</v>
          </cell>
          <cell r="G27">
            <v>0</v>
          </cell>
          <cell r="H27">
            <v>0</v>
          </cell>
          <cell r="I27">
            <v>0</v>
          </cell>
          <cell r="J27">
            <v>0</v>
          </cell>
          <cell r="K27">
            <v>0</v>
          </cell>
          <cell r="L27">
            <v>0</v>
          </cell>
          <cell r="M27">
            <v>0</v>
          </cell>
        </row>
        <row r="28">
          <cell r="B28" t="str">
            <v xml:space="preserve">- </v>
          </cell>
          <cell r="D28">
            <v>0</v>
          </cell>
          <cell r="E28">
            <v>0</v>
          </cell>
          <cell r="F28">
            <v>0</v>
          </cell>
          <cell r="G28">
            <v>0</v>
          </cell>
          <cell r="H28">
            <v>0</v>
          </cell>
          <cell r="I28">
            <v>0</v>
          </cell>
          <cell r="J28">
            <v>0</v>
          </cell>
          <cell r="K28">
            <v>0</v>
          </cell>
          <cell r="L28">
            <v>0</v>
          </cell>
          <cell r="M28">
            <v>0</v>
          </cell>
        </row>
        <row r="29">
          <cell r="B29" t="str">
            <v xml:space="preserve">- </v>
          </cell>
          <cell r="D29">
            <v>0</v>
          </cell>
          <cell r="E29">
            <v>0</v>
          </cell>
          <cell r="F29">
            <v>0</v>
          </cell>
          <cell r="G29">
            <v>0</v>
          </cell>
          <cell r="H29">
            <v>0</v>
          </cell>
          <cell r="I29">
            <v>0</v>
          </cell>
          <cell r="J29">
            <v>0</v>
          </cell>
          <cell r="K29">
            <v>0</v>
          </cell>
          <cell r="L29">
            <v>0</v>
          </cell>
          <cell r="M29">
            <v>0</v>
          </cell>
        </row>
        <row r="30">
          <cell r="B30" t="str">
            <v xml:space="preserve">- </v>
          </cell>
          <cell r="D30">
            <v>0</v>
          </cell>
          <cell r="E30">
            <v>0</v>
          </cell>
          <cell r="F30">
            <v>0</v>
          </cell>
          <cell r="G30">
            <v>0</v>
          </cell>
          <cell r="H30">
            <v>0</v>
          </cell>
          <cell r="I30">
            <v>0</v>
          </cell>
          <cell r="J30">
            <v>0</v>
          </cell>
          <cell r="K30">
            <v>0</v>
          </cell>
          <cell r="L30">
            <v>0</v>
          </cell>
          <cell r="M30">
            <v>0</v>
          </cell>
        </row>
        <row r="31">
          <cell r="B31" t="str">
            <v xml:space="preserve">- </v>
          </cell>
          <cell r="D31">
            <v>0</v>
          </cell>
          <cell r="E31">
            <v>0</v>
          </cell>
          <cell r="F31">
            <v>0</v>
          </cell>
          <cell r="G31">
            <v>0</v>
          </cell>
          <cell r="H31">
            <v>0</v>
          </cell>
          <cell r="I31">
            <v>0</v>
          </cell>
          <cell r="J31">
            <v>0</v>
          </cell>
          <cell r="K31">
            <v>0</v>
          </cell>
          <cell r="L31">
            <v>0</v>
          </cell>
          <cell r="M31">
            <v>0</v>
          </cell>
        </row>
        <row r="32">
          <cell r="B32" t="str">
            <v xml:space="preserve">- </v>
          </cell>
          <cell r="D32">
            <v>0</v>
          </cell>
          <cell r="E32">
            <v>0</v>
          </cell>
          <cell r="F32">
            <v>0</v>
          </cell>
          <cell r="G32">
            <v>0</v>
          </cell>
          <cell r="H32">
            <v>0</v>
          </cell>
          <cell r="I32">
            <v>0</v>
          </cell>
          <cell r="J32">
            <v>0</v>
          </cell>
          <cell r="K32">
            <v>0</v>
          </cell>
          <cell r="L32">
            <v>0</v>
          </cell>
          <cell r="M32">
            <v>0</v>
          </cell>
        </row>
        <row r="33">
          <cell r="B33" t="str">
            <v xml:space="preserve">- </v>
          </cell>
          <cell r="D33">
            <v>0</v>
          </cell>
          <cell r="E33">
            <v>0</v>
          </cell>
          <cell r="F33">
            <v>0</v>
          </cell>
          <cell r="G33">
            <v>0</v>
          </cell>
          <cell r="H33">
            <v>0</v>
          </cell>
          <cell r="I33">
            <v>0</v>
          </cell>
          <cell r="J33">
            <v>0</v>
          </cell>
          <cell r="K33">
            <v>0</v>
          </cell>
          <cell r="L33">
            <v>0</v>
          </cell>
          <cell r="M33">
            <v>0</v>
          </cell>
        </row>
        <row r="34">
          <cell r="B34" t="str">
            <v xml:space="preserve">- </v>
          </cell>
          <cell r="D34">
            <v>0</v>
          </cell>
          <cell r="E34">
            <v>0</v>
          </cell>
          <cell r="F34">
            <v>0</v>
          </cell>
          <cell r="G34">
            <v>0</v>
          </cell>
          <cell r="H34">
            <v>0</v>
          </cell>
          <cell r="I34">
            <v>0</v>
          </cell>
          <cell r="J34">
            <v>0</v>
          </cell>
          <cell r="K34">
            <v>0</v>
          </cell>
          <cell r="L34">
            <v>0</v>
          </cell>
          <cell r="M34">
            <v>0</v>
          </cell>
        </row>
        <row r="35">
          <cell r="B35" t="str">
            <v xml:space="preserve">- </v>
          </cell>
          <cell r="D35">
            <v>0</v>
          </cell>
          <cell r="E35">
            <v>0</v>
          </cell>
          <cell r="F35">
            <v>0</v>
          </cell>
          <cell r="G35">
            <v>0</v>
          </cell>
          <cell r="H35">
            <v>0</v>
          </cell>
          <cell r="I35">
            <v>0</v>
          </cell>
          <cell r="J35">
            <v>0</v>
          </cell>
          <cell r="K35">
            <v>0</v>
          </cell>
          <cell r="L35">
            <v>0</v>
          </cell>
          <cell r="M35">
            <v>0</v>
          </cell>
        </row>
        <row r="36">
          <cell r="B36" t="str">
            <v xml:space="preserve">- </v>
          </cell>
          <cell r="D36">
            <v>0</v>
          </cell>
          <cell r="E36">
            <v>0</v>
          </cell>
          <cell r="F36">
            <v>0</v>
          </cell>
          <cell r="G36">
            <v>0</v>
          </cell>
          <cell r="H36">
            <v>0</v>
          </cell>
          <cell r="I36">
            <v>0</v>
          </cell>
          <cell r="J36">
            <v>0</v>
          </cell>
          <cell r="K36">
            <v>0</v>
          </cell>
          <cell r="L36">
            <v>0</v>
          </cell>
          <cell r="M36">
            <v>0</v>
          </cell>
        </row>
        <row r="37">
          <cell r="B37" t="str">
            <v xml:space="preserve">- </v>
          </cell>
          <cell r="D37">
            <v>0</v>
          </cell>
          <cell r="E37">
            <v>0</v>
          </cell>
          <cell r="F37">
            <v>0</v>
          </cell>
          <cell r="G37">
            <v>0</v>
          </cell>
          <cell r="H37">
            <v>0</v>
          </cell>
          <cell r="I37">
            <v>0</v>
          </cell>
          <cell r="J37">
            <v>0</v>
          </cell>
          <cell r="K37">
            <v>0</v>
          </cell>
          <cell r="L37">
            <v>0</v>
          </cell>
          <cell r="M37">
            <v>0</v>
          </cell>
        </row>
      </sheetData>
      <sheetData sheetId="11">
        <row r="6">
          <cell r="O6" t="str">
            <v>niedrig</v>
          </cell>
        </row>
        <row r="7">
          <cell r="O7" t="str">
            <v>mittel</v>
          </cell>
        </row>
        <row r="8">
          <cell r="O8" t="str">
            <v>hoch 1</v>
          </cell>
        </row>
        <row r="9">
          <cell r="O9" t="str">
            <v>hoch 2</v>
          </cell>
        </row>
        <row r="10">
          <cell r="O10" t="str">
            <v>CC hoch 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4">
          <cell r="A4" t="str">
            <v>N ab Lager = Stickstoffanfall nach Abzug der Stall- und Lagerverluste</v>
          </cell>
          <cell r="G4" t="str">
            <v>N-anfall nach Abzug der Stall-, Lager - und Ausbringungsverluste</v>
          </cell>
          <cell r="L4" t="str">
            <v>Wirtschaftsdüngeranfallsmengen in 6 Monate je Stallplatz in m3 &gt;&gt; entspricht vorgeschriebene Lagerkapazität</v>
          </cell>
        </row>
        <row r="5">
          <cell r="F5" t="str">
            <v xml:space="preserve">Anmerkung zur Berechnung des </v>
          </cell>
          <cell r="G5" t="str">
            <v xml:space="preserve">N_Anfall je Platz - </v>
          </cell>
          <cell r="L5" t="str">
            <v>Tierart</v>
          </cell>
          <cell r="M5" t="str">
            <v>Entmistungssysteme</v>
          </cell>
        </row>
        <row r="6">
          <cell r="A6" t="str">
            <v>Tierart</v>
          </cell>
          <cell r="B6" t="str">
            <v>Gülle</v>
          </cell>
          <cell r="C6" t="str">
            <v>Mist        Anteil</v>
          </cell>
          <cell r="D6" t="str">
            <v>Jauche Anteil</v>
          </cell>
          <cell r="E6" t="str">
            <v xml:space="preserve">Tiefstall-  mist             </v>
          </cell>
          <cell r="F6" t="str">
            <v>Durchschnittstierbestandes</v>
          </cell>
          <cell r="G6" t="str">
            <v>Gülle</v>
          </cell>
          <cell r="H6" t="str">
            <v>Mist Anteil</v>
          </cell>
          <cell r="I6" t="str">
            <v>Jauche Anteil</v>
          </cell>
          <cell r="J6" t="str">
            <v xml:space="preserve">Tiefstallmist             </v>
          </cell>
          <cell r="M6" t="str">
            <v xml:space="preserve">Gülle3) uvb.*  </v>
          </cell>
          <cell r="N6" t="str">
            <v>Jauche2) uvb.*</v>
          </cell>
          <cell r="O6" t="str">
            <v>Mist1)</v>
          </cell>
          <cell r="P6" t="str">
            <v xml:space="preserve">Tiefstallmist4)  </v>
          </cell>
        </row>
        <row r="7">
          <cell r="A7" t="str">
            <v>Rinder</v>
          </cell>
          <cell r="L7" t="str">
            <v>Rinder</v>
          </cell>
        </row>
        <row r="8">
          <cell r="A8" t="str">
            <v>Jungrinder</v>
          </cell>
          <cell r="L8" t="str">
            <v>Jungrinder</v>
          </cell>
        </row>
        <row r="9">
          <cell r="A9" t="str">
            <v>Kälber und Jungrinder unter 1/2 Jahr</v>
          </cell>
          <cell r="B9">
            <v>12.7</v>
          </cell>
          <cell r="C9">
            <v>5.2</v>
          </cell>
          <cell r="D9">
            <v>5.2</v>
          </cell>
          <cell r="E9">
            <v>10.4</v>
          </cell>
          <cell r="F9" t="str">
            <v>im Durchschnitt zB. 4 Kälber 12 Wochen, oder 8 Kälber nur 6 Wochen am Betrieb</v>
          </cell>
          <cell r="G9">
            <v>11.048999999999999</v>
          </cell>
          <cell r="H9">
            <v>4.7320000000000002</v>
          </cell>
          <cell r="I9">
            <v>4.524</v>
          </cell>
          <cell r="J9">
            <v>9.4640000000000004</v>
          </cell>
          <cell r="L9" t="str">
            <v>andere Kälber und Jungrinder unter 1/2 Jahr</v>
          </cell>
          <cell r="M9">
            <v>1.3</v>
          </cell>
          <cell r="N9">
            <v>0.65</v>
          </cell>
          <cell r="O9">
            <v>0.75</v>
          </cell>
          <cell r="P9">
            <v>1.7</v>
          </cell>
        </row>
        <row r="10">
          <cell r="A10" t="str">
            <v>Jungvieh 1/2 bis 1 Jahr</v>
          </cell>
          <cell r="B10">
            <v>34.4</v>
          </cell>
          <cell r="C10">
            <v>14.2</v>
          </cell>
          <cell r="D10">
            <v>14.2</v>
          </cell>
          <cell r="E10">
            <v>28.4</v>
          </cell>
          <cell r="F10" t="str">
            <v>Aufteilung bei Stiermast:</v>
          </cell>
          <cell r="G10">
            <v>29.928000000000001</v>
          </cell>
          <cell r="H10">
            <v>12.922000000000001</v>
          </cell>
          <cell r="I10">
            <v>12.353999999999999</v>
          </cell>
          <cell r="J10">
            <v>25.844000000000001</v>
          </cell>
          <cell r="L10" t="str">
            <v>Jungvieh 1/2 bis 1 Jahr</v>
          </cell>
          <cell r="M10">
            <v>3.4</v>
          </cell>
          <cell r="N10">
            <v>1.7</v>
          </cell>
          <cell r="O10">
            <v>1.78</v>
          </cell>
          <cell r="P10">
            <v>3.9</v>
          </cell>
        </row>
        <row r="11">
          <cell r="A11" t="str">
            <v>Jungvieh 1 bis 2 Jahr</v>
          </cell>
          <cell r="B11">
            <v>45.6</v>
          </cell>
          <cell r="C11">
            <v>18.8</v>
          </cell>
          <cell r="D11">
            <v>18.7</v>
          </cell>
          <cell r="E11">
            <v>37.5</v>
          </cell>
          <cell r="F11" t="str">
            <v>20 % Kälber, 40 % Jungvieh 1/2 bis 1 Jahr, 40 % 1 bis 2 Jahre</v>
          </cell>
          <cell r="G11">
            <v>39.671999999999997</v>
          </cell>
          <cell r="H11">
            <v>17.108000000000001</v>
          </cell>
          <cell r="I11">
            <v>16.268999999999998</v>
          </cell>
          <cell r="J11">
            <v>34.125</v>
          </cell>
          <cell r="L11" t="str">
            <v>Jungvieh 1 bis 2 Jahr</v>
          </cell>
          <cell r="M11">
            <v>5.8</v>
          </cell>
          <cell r="N11">
            <v>2.9</v>
          </cell>
          <cell r="O11">
            <v>2.95</v>
          </cell>
          <cell r="P11">
            <v>6.2</v>
          </cell>
        </row>
        <row r="12">
          <cell r="A12" t="str">
            <v xml:space="preserve">Rinder ab 2 Jahre </v>
          </cell>
          <cell r="L12" t="str">
            <v xml:space="preserve">Rinder ab 2 Jahre </v>
          </cell>
        </row>
        <row r="13">
          <cell r="A13" t="str">
            <v>Ochsen, Stiere</v>
          </cell>
          <cell r="B13">
            <v>54.7</v>
          </cell>
          <cell r="C13">
            <v>22.6</v>
          </cell>
          <cell r="D13">
            <v>22.5</v>
          </cell>
          <cell r="E13">
            <v>45.1</v>
          </cell>
          <cell r="G13">
            <v>47.588999999999999</v>
          </cell>
          <cell r="H13">
            <v>20.565999999999999</v>
          </cell>
          <cell r="I13">
            <v>19.574999999999999</v>
          </cell>
          <cell r="J13">
            <v>41.040999999999997</v>
          </cell>
          <cell r="L13" t="str">
            <v>Ochsen, Stiere</v>
          </cell>
          <cell r="M13">
            <v>7.1</v>
          </cell>
          <cell r="N13">
            <v>3.5</v>
          </cell>
          <cell r="O13">
            <v>3.54</v>
          </cell>
          <cell r="P13">
            <v>7.7</v>
          </cell>
        </row>
        <row r="14">
          <cell r="A14" t="str">
            <v>Kalbinnen</v>
          </cell>
          <cell r="B14">
            <v>58.9</v>
          </cell>
          <cell r="C14">
            <v>24.3</v>
          </cell>
          <cell r="D14">
            <v>24.2</v>
          </cell>
          <cell r="E14">
            <v>48.5</v>
          </cell>
          <cell r="G14">
            <v>51.243000000000002</v>
          </cell>
          <cell r="H14">
            <v>22.113</v>
          </cell>
          <cell r="I14">
            <v>21.053999999999998</v>
          </cell>
          <cell r="J14">
            <v>44.134999999999998</v>
          </cell>
          <cell r="L14" t="str">
            <v>Kalbinnen</v>
          </cell>
          <cell r="M14">
            <v>7.65</v>
          </cell>
          <cell r="N14">
            <v>3.83</v>
          </cell>
          <cell r="O14">
            <v>3.79</v>
          </cell>
          <cell r="P14">
            <v>8.1999999999999993</v>
          </cell>
        </row>
        <row r="15">
          <cell r="A15" t="str">
            <v>Milchkühe ohne Nachzucht</v>
          </cell>
          <cell r="F15" t="str">
            <v>Milchleistung  Kuh = gelieferte u. direkt vermarktete</v>
          </cell>
          <cell r="L15" t="str">
            <v>Milchkühe ohne Nachzucht</v>
          </cell>
        </row>
        <row r="16">
          <cell r="A16" t="str">
            <v>Milch- bzw. Mutterkühe (3000 kg Milch)</v>
          </cell>
          <cell r="B16">
            <v>59.1</v>
          </cell>
          <cell r="C16">
            <v>32.5</v>
          </cell>
          <cell r="D16">
            <v>16.2</v>
          </cell>
          <cell r="E16">
            <v>48.7</v>
          </cell>
          <cell r="F16" t="str">
            <v>zuzüglich 320 kg je Kuh für verfütterte und verbrauchte Milch</v>
          </cell>
          <cell r="G16">
            <v>51.417000000000002</v>
          </cell>
          <cell r="H16">
            <v>29.484000000000002</v>
          </cell>
          <cell r="I16">
            <v>14.093999999999999</v>
          </cell>
          <cell r="J16">
            <v>44.317</v>
          </cell>
          <cell r="L16" t="str">
            <v>Milchkühe (5000 kg Milch)</v>
          </cell>
          <cell r="M16">
            <v>11.5</v>
          </cell>
          <cell r="N16">
            <v>3.8</v>
          </cell>
          <cell r="O16">
            <v>7.4</v>
          </cell>
          <cell r="P16">
            <v>11.9</v>
          </cell>
        </row>
        <row r="17">
          <cell r="A17" t="str">
            <v>Milch- bzw. Ammenkühe (4000 kg Milch)</v>
          </cell>
          <cell r="B17">
            <v>66.7</v>
          </cell>
          <cell r="C17">
            <v>36.6</v>
          </cell>
          <cell r="D17">
            <v>18.399999999999999</v>
          </cell>
          <cell r="E17">
            <v>55</v>
          </cell>
          <cell r="F17" t="str">
            <v>von 3.500 - 4.499</v>
          </cell>
          <cell r="G17">
            <v>58.029000000000003</v>
          </cell>
          <cell r="H17">
            <v>33.305999999999997</v>
          </cell>
          <cell r="I17">
            <v>16.007999999999999</v>
          </cell>
          <cell r="J17">
            <v>50.05</v>
          </cell>
          <cell r="L17" t="str">
            <v>Milchkühe (6000 kg Milch)</v>
          </cell>
          <cell r="M17">
            <v>11.8</v>
          </cell>
          <cell r="N17">
            <v>3.9</v>
          </cell>
          <cell r="O17">
            <v>7.6</v>
          </cell>
          <cell r="P17">
            <v>12.1</v>
          </cell>
        </row>
        <row r="18">
          <cell r="A18" t="str">
            <v>Milchkühe (5000 kg Milch)</v>
          </cell>
          <cell r="B18">
            <v>74.400000000000006</v>
          </cell>
          <cell r="C18">
            <v>40.9</v>
          </cell>
          <cell r="D18">
            <v>20.399999999999999</v>
          </cell>
          <cell r="E18">
            <v>61.3</v>
          </cell>
          <cell r="F18" t="str">
            <v>von 4.500 - 5.499</v>
          </cell>
          <cell r="G18">
            <v>64.727999999999994</v>
          </cell>
          <cell r="H18">
            <v>37.128</v>
          </cell>
          <cell r="I18">
            <v>17.748000000000001</v>
          </cell>
          <cell r="J18">
            <v>55.783000000000001</v>
          </cell>
          <cell r="L18" t="str">
            <v>Milchkühe (7000 kg Milch)</v>
          </cell>
          <cell r="M18">
            <v>11.65</v>
          </cell>
          <cell r="N18">
            <v>3.85</v>
          </cell>
          <cell r="O18">
            <v>7.5</v>
          </cell>
          <cell r="P18">
            <v>12</v>
          </cell>
        </row>
        <row r="19">
          <cell r="A19" t="str">
            <v>Milchkühe (6000 kg Milch)</v>
          </cell>
          <cell r="B19">
            <v>82</v>
          </cell>
          <cell r="C19">
            <v>45.1</v>
          </cell>
          <cell r="D19">
            <v>22.5</v>
          </cell>
          <cell r="E19">
            <v>67.599999999999994</v>
          </cell>
          <cell r="F19" t="str">
            <v>von 5.500 - 6.499</v>
          </cell>
          <cell r="G19">
            <v>71.34</v>
          </cell>
          <cell r="H19">
            <v>40.950000000000003</v>
          </cell>
          <cell r="I19">
            <v>19.574999999999999</v>
          </cell>
          <cell r="J19">
            <v>61.515999999999998</v>
          </cell>
          <cell r="L19" t="str">
            <v>Milchkühe (8000 kg Milch)</v>
          </cell>
          <cell r="M19">
            <v>11.95</v>
          </cell>
          <cell r="N19">
            <v>3.95</v>
          </cell>
          <cell r="O19">
            <v>7.6</v>
          </cell>
          <cell r="P19">
            <v>12.3</v>
          </cell>
        </row>
        <row r="20">
          <cell r="A20" t="str">
            <v>Milchkühe (7000 kg Milch)</v>
          </cell>
          <cell r="B20">
            <v>89.7</v>
          </cell>
          <cell r="C20">
            <v>49.3</v>
          </cell>
          <cell r="D20">
            <v>24.6</v>
          </cell>
          <cell r="E20">
            <v>73.900000000000006</v>
          </cell>
          <cell r="F20" t="str">
            <v>von 6.500 - 7.499</v>
          </cell>
          <cell r="G20">
            <v>78.039000000000001</v>
          </cell>
          <cell r="H20">
            <v>44.771999999999998</v>
          </cell>
          <cell r="I20">
            <v>21.402000000000001</v>
          </cell>
          <cell r="J20">
            <v>67.248999999999995</v>
          </cell>
          <cell r="L20" t="str">
            <v>Milchkühe (9000 kg Milch)</v>
          </cell>
          <cell r="M20">
            <v>12.3</v>
          </cell>
          <cell r="N20">
            <v>4.05</v>
          </cell>
          <cell r="O20">
            <v>7.9</v>
          </cell>
          <cell r="P20">
            <v>12.6</v>
          </cell>
        </row>
        <row r="21">
          <cell r="A21" t="str">
            <v>Milchkühe (8000 kg Milch)</v>
          </cell>
          <cell r="B21">
            <v>97.3</v>
          </cell>
          <cell r="C21">
            <v>53.5</v>
          </cell>
          <cell r="D21">
            <v>26.7</v>
          </cell>
          <cell r="E21">
            <v>80.2</v>
          </cell>
          <cell r="F21" t="str">
            <v>von 7.500 - 8.499</v>
          </cell>
          <cell r="G21">
            <v>84.650999999999996</v>
          </cell>
          <cell r="H21">
            <v>48.594000000000001</v>
          </cell>
          <cell r="I21">
            <v>23.228999999999999</v>
          </cell>
          <cell r="J21">
            <v>72.981999999999999</v>
          </cell>
          <cell r="L21" t="str">
            <v>Milchkühe (&gt; 10.000 kg Milch)</v>
          </cell>
          <cell r="M21">
            <v>12.7</v>
          </cell>
          <cell r="N21">
            <v>4.2</v>
          </cell>
          <cell r="O21">
            <v>8.1</v>
          </cell>
          <cell r="P21">
            <v>13</v>
          </cell>
        </row>
        <row r="22">
          <cell r="A22" t="str">
            <v>Milchkühe (9000 kg Milch)</v>
          </cell>
          <cell r="B22">
            <v>105</v>
          </cell>
          <cell r="C22">
            <v>57.7</v>
          </cell>
          <cell r="D22">
            <v>28.8</v>
          </cell>
          <cell r="E22">
            <v>86.5</v>
          </cell>
          <cell r="F22" t="str">
            <v>von 8.500 - 9.499</v>
          </cell>
          <cell r="G22">
            <v>91.35</v>
          </cell>
          <cell r="H22">
            <v>52.415999999999997</v>
          </cell>
          <cell r="I22">
            <v>25.056000000000001</v>
          </cell>
          <cell r="J22">
            <v>78.715000000000003</v>
          </cell>
          <cell r="L22" t="str">
            <v>Mutter- und Ammenkühe ohne Nachzucht</v>
          </cell>
        </row>
        <row r="23">
          <cell r="A23" t="str">
            <v>Milchkühe (&gt; 10.000 kg Milch)</v>
          </cell>
          <cell r="B23">
            <v>112.6</v>
          </cell>
          <cell r="C23">
            <v>61.9</v>
          </cell>
          <cell r="D23">
            <v>30.9</v>
          </cell>
          <cell r="E23">
            <v>92.8</v>
          </cell>
          <cell r="F23" t="str">
            <v>ab   9.500</v>
          </cell>
          <cell r="G23">
            <v>97.962000000000003</v>
          </cell>
          <cell r="H23">
            <v>56.238</v>
          </cell>
          <cell r="I23">
            <v>26.882999999999999</v>
          </cell>
          <cell r="J23">
            <v>84.447999999999993</v>
          </cell>
          <cell r="L23" t="str">
            <v>Mutter- und Ammenkühe</v>
          </cell>
          <cell r="M23">
            <v>11.25</v>
          </cell>
          <cell r="N23">
            <v>3.7</v>
          </cell>
          <cell r="O23">
            <v>7.2</v>
          </cell>
          <cell r="P23">
            <v>11.6</v>
          </cell>
        </row>
        <row r="24">
          <cell r="A24" t="str">
            <v>Schweine</v>
          </cell>
          <cell r="L24" t="str">
            <v>Schweine</v>
          </cell>
        </row>
        <row r="25">
          <cell r="A25" t="str">
            <v>Ferkel</v>
          </cell>
          <cell r="F25" t="str">
            <v>Ferkelanzahl =</v>
          </cell>
          <cell r="L25" t="str">
            <v>Ferkel</v>
          </cell>
        </row>
        <row r="26">
          <cell r="A26" t="str">
            <v>Ferkel 8 bis 32 kg Lebendgewicht (LG) Standard-Fütterung</v>
          </cell>
          <cell r="B26">
            <v>2.5</v>
          </cell>
          <cell r="C26">
            <v>1.6</v>
          </cell>
          <cell r="D26">
            <v>0.8</v>
          </cell>
          <cell r="E26">
            <v>2.2999999999999998</v>
          </cell>
          <cell r="F26" t="str">
            <v>für unter 18 verkaufte Ferkel gilt Zuchtsauen x 2,6</v>
          </cell>
          <cell r="G26">
            <v>2.1749999999999998</v>
          </cell>
          <cell r="H26">
            <v>1.456</v>
          </cell>
          <cell r="I26">
            <v>0.69600000000000006</v>
          </cell>
          <cell r="J26">
            <v>2.093</v>
          </cell>
          <cell r="L26" t="str">
            <v>Ferkel 8 bis 32 kg Lebendgewicht (LG) Standard-Fütterung</v>
          </cell>
          <cell r="M26">
            <v>0.3</v>
          </cell>
          <cell r="N26">
            <v>4.9500000000000002E-2</v>
          </cell>
          <cell r="O26">
            <v>0.13</v>
          </cell>
          <cell r="P26">
            <v>0.33</v>
          </cell>
        </row>
        <row r="27">
          <cell r="A27" t="str">
            <v>Ferkel 8 bis 32 kg Lebendgewicht (LG) N-reduzierte-Fütterung</v>
          </cell>
          <cell r="B27">
            <v>2.4</v>
          </cell>
          <cell r="C27">
            <v>1.5</v>
          </cell>
          <cell r="D27">
            <v>0.7</v>
          </cell>
          <cell r="E27">
            <v>2.2000000000000002</v>
          </cell>
          <cell r="F27" t="str">
            <v>für 18 bis 20 verkaufte Ferkel gilt Zuchtsauen x 2,9</v>
          </cell>
          <cell r="G27">
            <v>2.0880000000000001</v>
          </cell>
          <cell r="H27">
            <v>1.365</v>
          </cell>
          <cell r="I27">
            <v>0.60899999999999999</v>
          </cell>
          <cell r="J27">
            <v>2.0019999999999998</v>
          </cell>
          <cell r="L27" t="str">
            <v>Ferkel 8 bis 32 kg Lebendgewicht (LG) N-reduzierte-Fütterung</v>
          </cell>
          <cell r="M27">
            <v>0.3</v>
          </cell>
          <cell r="N27">
            <v>4.9500000000000002E-2</v>
          </cell>
          <cell r="O27">
            <v>0.13</v>
          </cell>
          <cell r="P27">
            <v>0.33</v>
          </cell>
        </row>
        <row r="28">
          <cell r="A28" t="str">
            <v>Mastschweine und Jungsauen auf der Basis von 2,5 Zyklen pro Jahr</v>
          </cell>
          <cell r="F28" t="str">
            <v xml:space="preserve">für über 20 verkaufte Ferkel gilt Zuchtsauen x 3,2 </v>
          </cell>
          <cell r="L28" t="str">
            <v>Mastschweine und Jungsauen</v>
          </cell>
        </row>
        <row r="29">
          <cell r="A29" t="str">
            <v>ab 32 kg LG bis Mastende/Belegung</v>
          </cell>
          <cell r="B29">
            <v>7.5</v>
          </cell>
          <cell r="C29">
            <v>4.5999999999999996</v>
          </cell>
          <cell r="D29">
            <v>2.2999999999999998</v>
          </cell>
          <cell r="E29">
            <v>7</v>
          </cell>
          <cell r="F29" t="str">
            <v>Tierliste x 1,26</v>
          </cell>
          <cell r="G29">
            <v>6.5250000000000004</v>
          </cell>
          <cell r="H29">
            <v>4.1859999999999999</v>
          </cell>
          <cell r="I29">
            <v>2.0009999999999999</v>
          </cell>
          <cell r="J29">
            <v>6.37</v>
          </cell>
          <cell r="L29" t="str">
            <v>ab 32 kg LG bis Mastende/Belegung</v>
          </cell>
          <cell r="M29">
            <v>0.7</v>
          </cell>
          <cell r="N29">
            <v>0.23100000000000001</v>
          </cell>
          <cell r="O29">
            <v>0.47557967032967002</v>
          </cell>
          <cell r="P29">
            <v>0.77</v>
          </cell>
        </row>
        <row r="30">
          <cell r="A30" t="str">
            <v>ab 32 kg LG bis Mastende/Belegung -N-reduzierte-Fütterung</v>
          </cell>
          <cell r="B30">
            <v>6.9</v>
          </cell>
          <cell r="C30">
            <v>4.2</v>
          </cell>
          <cell r="D30">
            <v>2.1</v>
          </cell>
          <cell r="E30">
            <v>6.4</v>
          </cell>
          <cell r="F30" t="str">
            <v>Tierliste x 1,26</v>
          </cell>
          <cell r="G30">
            <v>6.0030000000000001</v>
          </cell>
          <cell r="H30">
            <v>3.8220000000000001</v>
          </cell>
          <cell r="I30">
            <v>1.827</v>
          </cell>
          <cell r="J30">
            <v>5.8239999999999998</v>
          </cell>
          <cell r="L30" t="str">
            <v>ab 32 kg LG bis Mastende/Belegung -N-reduzierte-Fütterung</v>
          </cell>
          <cell r="M30">
            <v>0.7</v>
          </cell>
          <cell r="N30">
            <v>0.23100000000000001</v>
          </cell>
          <cell r="O30">
            <v>0.47557967032967002</v>
          </cell>
          <cell r="P30">
            <v>0.77</v>
          </cell>
        </row>
        <row r="31">
          <cell r="A31" t="str">
            <v>ab 32 kg LG bis Mastende/Belegung - stark-N-reduzierte-Fütterung</v>
          </cell>
          <cell r="B31">
            <v>6.7</v>
          </cell>
          <cell r="C31">
            <v>4.0999999999999996</v>
          </cell>
          <cell r="D31">
            <v>2.1</v>
          </cell>
          <cell r="E31">
            <v>6.2</v>
          </cell>
          <cell r="F31" t="str">
            <v>Tierliste x 1,26</v>
          </cell>
          <cell r="G31">
            <v>5.8289999999999997</v>
          </cell>
          <cell r="H31">
            <v>3.7309999999999999</v>
          </cell>
          <cell r="I31">
            <v>1.827</v>
          </cell>
          <cell r="J31">
            <v>5.6420000000000003</v>
          </cell>
          <cell r="L31" t="str">
            <v>ab 32 kg LG bis Mastende/Belegung - stark-N-reduzierte-Fütterung</v>
          </cell>
          <cell r="M31">
            <v>0.7</v>
          </cell>
          <cell r="N31">
            <v>0.23100000000000001</v>
          </cell>
          <cell r="O31">
            <v>0.47557967032967002</v>
          </cell>
          <cell r="P31">
            <v>0.77</v>
          </cell>
        </row>
        <row r="32">
          <cell r="A32" t="str">
            <v>Zuchtschweine (ab Belegung) inkl. Ferkel bis 8 kg</v>
          </cell>
          <cell r="L32" t="str">
            <v>Zuchtschweine (ab Belegung) inkl. Ferkel bis 8 kg</v>
          </cell>
        </row>
        <row r="33">
          <cell r="A33" t="str">
            <v>Zuchtschweine - Standard-Fütterung</v>
          </cell>
          <cell r="B33">
            <v>14.4</v>
          </cell>
          <cell r="C33">
            <v>8.9</v>
          </cell>
          <cell r="D33">
            <v>4.5</v>
          </cell>
          <cell r="E33">
            <v>13.4</v>
          </cell>
          <cell r="G33">
            <v>12.528</v>
          </cell>
          <cell r="H33">
            <v>8.0990000000000002</v>
          </cell>
          <cell r="I33">
            <v>3.915</v>
          </cell>
          <cell r="J33">
            <v>12.194000000000001</v>
          </cell>
          <cell r="L33" t="str">
            <v>Zuchtschweine - Standard-Fütterung</v>
          </cell>
          <cell r="M33">
            <v>2.5499999999999998</v>
          </cell>
          <cell r="N33">
            <v>0.84150000000000003</v>
          </cell>
          <cell r="O33">
            <v>1.73222527472527</v>
          </cell>
          <cell r="P33">
            <v>2.72</v>
          </cell>
        </row>
        <row r="34">
          <cell r="A34" t="str">
            <v>Zuchtschweine - N-reduzierte Fütterung</v>
          </cell>
          <cell r="B34">
            <v>12.8</v>
          </cell>
          <cell r="C34">
            <v>7.9</v>
          </cell>
          <cell r="D34">
            <v>4</v>
          </cell>
          <cell r="E34">
            <v>11.9</v>
          </cell>
          <cell r="G34">
            <v>11.135999999999999</v>
          </cell>
          <cell r="H34">
            <v>7.1890000000000001</v>
          </cell>
          <cell r="I34">
            <v>3.48</v>
          </cell>
          <cell r="J34">
            <v>10.829000000000001</v>
          </cell>
          <cell r="L34" t="str">
            <v>Zuchtschweine - N-reduzierte Fütterung</v>
          </cell>
          <cell r="M34">
            <v>2.5499999999999998</v>
          </cell>
          <cell r="N34">
            <v>0.84150000000000003</v>
          </cell>
          <cell r="O34">
            <v>1.73222527472527</v>
          </cell>
          <cell r="P34">
            <v>2.72</v>
          </cell>
        </row>
        <row r="35">
          <cell r="A35" t="str">
            <v>Eber</v>
          </cell>
          <cell r="L35" t="str">
            <v>Eber</v>
          </cell>
        </row>
        <row r="36">
          <cell r="A36" t="str">
            <v>Zuchteber - Standard-Fütterung</v>
          </cell>
          <cell r="B36">
            <v>17.7</v>
          </cell>
          <cell r="C36">
            <v>11</v>
          </cell>
          <cell r="D36">
            <v>5.5</v>
          </cell>
          <cell r="E36">
            <v>16.399999999999999</v>
          </cell>
          <cell r="G36">
            <v>15.399000000000001</v>
          </cell>
          <cell r="H36">
            <v>10.01</v>
          </cell>
          <cell r="I36">
            <v>4.7850000000000001</v>
          </cell>
          <cell r="J36">
            <v>14.923999999999999</v>
          </cell>
          <cell r="L36" t="str">
            <v>Zuchteber - Standard-Fütterung</v>
          </cell>
          <cell r="M36">
            <v>2.5499999999999998</v>
          </cell>
          <cell r="N36">
            <v>0.84150000000000003</v>
          </cell>
          <cell r="O36">
            <v>1.73222527472527</v>
          </cell>
          <cell r="P36">
            <v>2.72</v>
          </cell>
        </row>
        <row r="37">
          <cell r="A37" t="str">
            <v>Zuchteber - N-reduzierte Fütterung</v>
          </cell>
          <cell r="B37">
            <v>16.7</v>
          </cell>
          <cell r="C37">
            <v>10.4</v>
          </cell>
          <cell r="D37">
            <v>5.2</v>
          </cell>
          <cell r="E37">
            <v>15.5</v>
          </cell>
          <cell r="G37">
            <v>14.529</v>
          </cell>
          <cell r="H37">
            <v>9.4640000000000004</v>
          </cell>
          <cell r="I37">
            <v>4.524</v>
          </cell>
          <cell r="J37">
            <v>14.105</v>
          </cell>
          <cell r="L37" t="str">
            <v>Zuchteber - N-reduzierte Fütterung</v>
          </cell>
          <cell r="M37">
            <v>2.5499999999999998</v>
          </cell>
          <cell r="N37">
            <v>0.84150000000000003</v>
          </cell>
          <cell r="O37">
            <v>1.73222527472527</v>
          </cell>
          <cell r="P37">
            <v>2.72</v>
          </cell>
        </row>
        <row r="38">
          <cell r="A38" t="str">
            <v>Geflügel</v>
          </cell>
          <cell r="L38" t="str">
            <v>Geflügel</v>
          </cell>
          <cell r="M38" t="str">
            <v xml:space="preserve">Gülle (pumpfähig) </v>
          </cell>
          <cell r="P38" t="str">
            <v>Trockenkot</v>
          </cell>
        </row>
        <row r="39">
          <cell r="A39" t="str">
            <v>Kücken u. Junghennen für Legezw. bis 1/2 Jahr</v>
          </cell>
          <cell r="B39">
            <v>0.13</v>
          </cell>
          <cell r="E39">
            <v>0.11</v>
          </cell>
          <cell r="F39" t="str">
            <v>130 Haltetage pro Umtrieb &gt;&gt; 2,0 Umtriebe</v>
          </cell>
          <cell r="G39">
            <v>0.11310000000000001</v>
          </cell>
          <cell r="J39">
            <v>0.10010000000000001</v>
          </cell>
          <cell r="L39" t="str">
            <v>Kücken u. Junghennen für Legezw. bis 1/2 Jahr</v>
          </cell>
          <cell r="M39">
            <v>1.2E-2</v>
          </cell>
          <cell r="P39">
            <v>8.5000000000000006E-3</v>
          </cell>
        </row>
        <row r="40">
          <cell r="A40" t="str">
            <v>Legehennen, Hähne</v>
          </cell>
          <cell r="B40">
            <v>0.51</v>
          </cell>
          <cell r="E40">
            <v>0.43</v>
          </cell>
          <cell r="F40" t="str">
            <v>Jahresbestand inkl. Durchschnittlicher Leerstehzeit von 14 Tagen</v>
          </cell>
          <cell r="G40">
            <v>0.44370000000000004</v>
          </cell>
          <cell r="J40">
            <v>0.39130000000000004</v>
          </cell>
          <cell r="L40" t="str">
            <v>Legehennen, Hähne</v>
          </cell>
          <cell r="M40">
            <v>3.3000000000000002E-2</v>
          </cell>
          <cell r="P40">
            <v>1.6E-2</v>
          </cell>
        </row>
        <row r="41">
          <cell r="A41" t="str">
            <v>Mastkücken und Jungmasthühner auf der Basis von 7 Umtrieben pro Jahr</v>
          </cell>
          <cell r="E41">
            <v>0.17</v>
          </cell>
          <cell r="F41" t="str">
            <v>40 Haltetage pro Umtrieb &gt;&gt; 7,0 Umtriebe</v>
          </cell>
          <cell r="J41">
            <v>0.1547</v>
          </cell>
          <cell r="L41" t="str">
            <v>Mastkücken und Jungmasthühner</v>
          </cell>
          <cell r="P41">
            <v>6.0000000000000001E-3</v>
          </cell>
        </row>
        <row r="42">
          <cell r="A42" t="str">
            <v>Zwerghühner, Wachteln; ausgewachsen</v>
          </cell>
          <cell r="E42">
            <v>0.1</v>
          </cell>
          <cell r="J42">
            <v>9.0999999999999998E-2</v>
          </cell>
          <cell r="L42" t="str">
            <v>Zwerghühner, Wachteln; ausgewachsen</v>
          </cell>
          <cell r="P42">
            <v>3.0000000000000001E-3</v>
          </cell>
        </row>
        <row r="43">
          <cell r="A43" t="str">
            <v>Gänse</v>
          </cell>
          <cell r="E43">
            <v>0.28999999999999998</v>
          </cell>
          <cell r="J43">
            <v>0.26390000000000002</v>
          </cell>
          <cell r="L43" t="str">
            <v>Gänse</v>
          </cell>
          <cell r="P43">
            <v>2.9000000000000001E-2</v>
          </cell>
        </row>
        <row r="44">
          <cell r="A44" t="str">
            <v>Enten</v>
          </cell>
          <cell r="E44">
            <v>0.28999999999999998</v>
          </cell>
          <cell r="J44">
            <v>0.26390000000000002</v>
          </cell>
          <cell r="L44" t="str">
            <v>Enten</v>
          </cell>
          <cell r="P44">
            <v>1.4E-2</v>
          </cell>
        </row>
        <row r="45">
          <cell r="A45" t="str">
            <v>Truthühner (Puten)</v>
          </cell>
          <cell r="E45">
            <v>0.65</v>
          </cell>
          <cell r="F45" t="str">
            <v>150 Haltetage pro Umtrieb &gt;&gt; 2,0 Umtriebe</v>
          </cell>
          <cell r="J45">
            <v>0.59150000000000003</v>
          </cell>
          <cell r="L45" t="str">
            <v>Truthühner (Puten)</v>
          </cell>
          <cell r="P45">
            <v>0.03</v>
          </cell>
        </row>
        <row r="46">
          <cell r="A46" t="str">
            <v>Pferde</v>
          </cell>
          <cell r="L46" t="str">
            <v>Pferde</v>
          </cell>
        </row>
        <row r="47">
          <cell r="A47" t="str">
            <v>Kleinpferde (Widerristhöhe bis 1,48 m)  Endgewicht &lt; 300 kg</v>
          </cell>
          <cell r="L47" t="str">
            <v>Kleinpferde5) incl. Ponys, Esel, Maultiere, ... - Endgewicht &lt; 300 kg</v>
          </cell>
        </row>
        <row r="48">
          <cell r="A48" t="str">
            <v>1/2 bis 3 Jahre</v>
          </cell>
          <cell r="E48">
            <v>8.9</v>
          </cell>
          <cell r="J48">
            <v>8.0990000000000002</v>
          </cell>
          <cell r="L48" t="str">
            <v>1/2 bis 3 Jahre</v>
          </cell>
          <cell r="P48">
            <v>2</v>
          </cell>
        </row>
        <row r="49">
          <cell r="A49" t="str">
            <v>&gt; 3 Jahre incl. Fohlen bis 1/2 Jahr</v>
          </cell>
          <cell r="E49">
            <v>10.5</v>
          </cell>
          <cell r="J49">
            <v>9.5549999999999997</v>
          </cell>
          <cell r="L49" t="str">
            <v>&gt; 3 Jahre incl. Fohlen bis 1/2 Jahr</v>
          </cell>
          <cell r="P49">
            <v>2.5</v>
          </cell>
        </row>
        <row r="50">
          <cell r="A50" t="str">
            <v>Kleinpferde (Widerristhöhe bis 1,48 m) über 300 kg - Endgewicht &gt; 300 kg</v>
          </cell>
          <cell r="L50" t="str">
            <v>Kleinpferde5) über 300 kg - Haflinger, Reitponys, ... - Endgewicht &gt; 300 kg</v>
          </cell>
        </row>
        <row r="51">
          <cell r="A51" t="str">
            <v>1/2 bis 3 Jahre</v>
          </cell>
          <cell r="E51">
            <v>17.399999999999999</v>
          </cell>
          <cell r="J51">
            <v>15.834</v>
          </cell>
          <cell r="L51" t="str">
            <v>1/2 bis 3 Jahre</v>
          </cell>
          <cell r="P51">
            <v>3</v>
          </cell>
        </row>
        <row r="52">
          <cell r="A52" t="str">
            <v>&gt; 3 Jahre incl. Fohlen bis 1/2 Jahr</v>
          </cell>
          <cell r="E52">
            <v>20.5</v>
          </cell>
          <cell r="J52">
            <v>18.655000000000001</v>
          </cell>
          <cell r="L52" t="str">
            <v>&gt; 3 Jahre incl. Fohlen bis 1/2 Jahr</v>
          </cell>
          <cell r="P52">
            <v>3.77</v>
          </cell>
        </row>
        <row r="53">
          <cell r="A53" t="str">
            <v>Pferde (Widerristhöhe &gt; 1,48 m) - Endgewicht &gt; 500 kg</v>
          </cell>
          <cell r="L53" t="str">
            <v>Pferde6) - Endgewicht &gt; 500 kg</v>
          </cell>
        </row>
        <row r="54">
          <cell r="A54" t="str">
            <v>1/2 bis 3 Jahre</v>
          </cell>
          <cell r="E54">
            <v>31.2</v>
          </cell>
          <cell r="J54">
            <v>28.391999999999999</v>
          </cell>
          <cell r="L54" t="str">
            <v>1/2 bis 3 Jahre</v>
          </cell>
          <cell r="P54">
            <v>6</v>
          </cell>
        </row>
        <row r="55">
          <cell r="A55" t="str">
            <v>&gt; 3 Jahre incl. Fohlen bis 1/2 Jahr</v>
          </cell>
          <cell r="E55">
            <v>36.799999999999997</v>
          </cell>
          <cell r="J55">
            <v>33.488</v>
          </cell>
          <cell r="L55" t="str">
            <v>&gt; 3 Jahre incl. Fohlen bis 1/2 Jahr</v>
          </cell>
          <cell r="P55">
            <v>6.7</v>
          </cell>
        </row>
        <row r="56">
          <cell r="A56" t="str">
            <v>Schafe</v>
          </cell>
          <cell r="L56" t="str">
            <v>Schafe</v>
          </cell>
        </row>
        <row r="57">
          <cell r="A57" t="str">
            <v>Lämmer bis 1/2 Jahr</v>
          </cell>
          <cell r="E57">
            <v>5.4</v>
          </cell>
          <cell r="F57" t="str">
            <v>Anzahl = Mutterschafe x Faktor (aufgezogene Lämmer x Haltedauer dividiert durch 12 Monate)</v>
          </cell>
          <cell r="J57">
            <v>4.9139999999999997</v>
          </cell>
          <cell r="L57" t="str">
            <v>Lämmer bis 1/2 Jahr</v>
          </cell>
          <cell r="P57">
            <v>0.22</v>
          </cell>
        </row>
        <row r="58">
          <cell r="A58" t="str">
            <v>ab 1/2 Jahr bis 1,5 Jahre</v>
          </cell>
          <cell r="E58">
            <v>7.3</v>
          </cell>
          <cell r="F58" t="str">
            <v>15 - 25 % Nachzucht im Normalfall</v>
          </cell>
          <cell r="J58">
            <v>6.6429999999999998</v>
          </cell>
          <cell r="L58" t="str">
            <v>ab 1/2 Jahr bis 1,5 Jahre</v>
          </cell>
          <cell r="P58">
            <v>0.52</v>
          </cell>
        </row>
        <row r="59">
          <cell r="A59" t="str">
            <v>Mutterschafe</v>
          </cell>
          <cell r="E59">
            <v>7.7</v>
          </cell>
          <cell r="J59">
            <v>7.0069999999999997</v>
          </cell>
          <cell r="L59" t="str">
            <v>Mutterschafe</v>
          </cell>
          <cell r="P59">
            <v>0.52</v>
          </cell>
        </row>
        <row r="60">
          <cell r="A60" t="str">
            <v>Ziegen</v>
          </cell>
          <cell r="L60" t="str">
            <v>Ziegen</v>
          </cell>
        </row>
        <row r="61">
          <cell r="A61" t="str">
            <v>ab 1/2 Jahr</v>
          </cell>
          <cell r="E61">
            <v>5</v>
          </cell>
          <cell r="F61" t="str">
            <v>wie bei den Schafen</v>
          </cell>
          <cell r="J61">
            <v>4.55</v>
          </cell>
          <cell r="L61" t="str">
            <v>ab 1/2 Jahr</v>
          </cell>
          <cell r="P61">
            <v>0.16</v>
          </cell>
        </row>
        <row r="62">
          <cell r="A62" t="str">
            <v>ab 1/2 Jahr bis 1,5 Jahre</v>
          </cell>
          <cell r="E62">
            <v>6.6</v>
          </cell>
          <cell r="J62">
            <v>6.0060000000000002</v>
          </cell>
          <cell r="L62" t="str">
            <v>ab 1/2 Jahr bis 1,5 Jahre</v>
          </cell>
          <cell r="P62">
            <v>0.38</v>
          </cell>
        </row>
        <row r="63">
          <cell r="A63" t="str">
            <v>Mutterziegen</v>
          </cell>
          <cell r="E63">
            <v>7.2</v>
          </cell>
          <cell r="J63">
            <v>6.5519999999999996</v>
          </cell>
          <cell r="L63" t="str">
            <v>Mutterziegen</v>
          </cell>
          <cell r="P63">
            <v>0.38</v>
          </cell>
        </row>
        <row r="65">
          <cell r="A65" t="str">
            <v>Damwild, Lamas, Alpacas, ...</v>
          </cell>
          <cell r="L65" t="str">
            <v>Damwild, Lamas, Alpacas, ...</v>
          </cell>
        </row>
        <row r="66">
          <cell r="A66" t="str">
            <v>Alttier inkl. Nachzucht bis 14 Monate:</v>
          </cell>
          <cell r="E66">
            <v>10.1</v>
          </cell>
          <cell r="L66" t="str">
            <v>Alttier inkl. Nachzucht bis 14 Monate:</v>
          </cell>
        </row>
        <row r="67">
          <cell r="A67" t="str">
            <v>Hirsch:</v>
          </cell>
          <cell r="E67">
            <v>7.1</v>
          </cell>
          <cell r="L67" t="str">
            <v>Hirsch:</v>
          </cell>
        </row>
        <row r="68">
          <cell r="A68" t="str">
            <v>Rotwild:</v>
          </cell>
          <cell r="L68" t="str">
            <v>Rotwild:</v>
          </cell>
        </row>
        <row r="69">
          <cell r="A69" t="str">
            <v>Alttier inkl. Nachzucht bis 14 Monate:</v>
          </cell>
          <cell r="E69">
            <v>20.9</v>
          </cell>
          <cell r="L69" t="str">
            <v>Alttier inkl. Nachzucht bis 14 Monate:</v>
          </cell>
        </row>
        <row r="70">
          <cell r="A70" t="str">
            <v xml:space="preserve">Hirsch: </v>
          </cell>
          <cell r="E70">
            <v>17</v>
          </cell>
          <cell r="L70" t="str">
            <v xml:space="preserve">Hirsch: </v>
          </cell>
        </row>
        <row r="71">
          <cell r="A71" t="str">
            <v>Kaninchen</v>
          </cell>
          <cell r="L71" t="str">
            <v>Kaninchen</v>
          </cell>
        </row>
        <row r="72">
          <cell r="A72" t="str">
            <v>Kaninchenmast </v>
          </cell>
          <cell r="B72">
            <v>0.72310000000000008</v>
          </cell>
          <cell r="E72">
            <v>0.61980000000000002</v>
          </cell>
          <cell r="F72" t="str">
            <v>6,89 Umtriebe zu je 53 Aufmasttagen</v>
          </cell>
          <cell r="L72" t="str">
            <v>Kaninchenmast </v>
          </cell>
        </row>
        <row r="73">
          <cell r="A73" t="str">
            <v>Häsin (inkl.Hasen bis Absetzen)</v>
          </cell>
          <cell r="B73">
            <v>1.5672999999999999</v>
          </cell>
          <cell r="E73">
            <v>1.3433999999999999</v>
          </cell>
          <cell r="L73" t="str">
            <v>Häsin (inkl.Hasen bis Absetzen)</v>
          </cell>
        </row>
        <row r="74">
          <cell r="A74" t="str">
            <v>Strauße</v>
          </cell>
          <cell r="L74" t="str">
            <v>Strauße</v>
          </cell>
        </row>
        <row r="75">
          <cell r="A75" t="str">
            <v>Straußenküken bis 1/2 Jahr</v>
          </cell>
          <cell r="B75">
            <v>1.2411000000000001</v>
          </cell>
          <cell r="E75">
            <v>1.0638000000000001</v>
          </cell>
          <cell r="L75" t="str">
            <v>Straußenküken bis 1/2 Jahr</v>
          </cell>
        </row>
        <row r="76">
          <cell r="A76" t="str">
            <v>Jungstrauße 0,5 - 1,5 Jahre</v>
          </cell>
          <cell r="B76">
            <v>3.1863999999999999</v>
          </cell>
          <cell r="E76">
            <v>2.7312000000000003</v>
          </cell>
          <cell r="L76" t="str">
            <v>Jungstrauße 0,5 - 1,5 Jahre</v>
          </cell>
        </row>
        <row r="77">
          <cell r="A77" t="str">
            <v>Zuchtstraußenhenne &gt; 1,5 Jahre</v>
          </cell>
          <cell r="B77">
            <v>4.1033999999999997</v>
          </cell>
          <cell r="E77">
            <v>3.5171999999999999</v>
          </cell>
          <cell r="L77" t="str">
            <v>Zuchtstraußenhenne &gt; 1,5 Jahre</v>
          </cell>
        </row>
        <row r="78">
          <cell r="A78" t="str">
            <v>Zuchtstraußenhahn &gt; 1,5 Jahre</v>
          </cell>
          <cell r="B78">
            <v>4.9013999999999998</v>
          </cell>
          <cell r="E78">
            <v>4.2012</v>
          </cell>
          <cell r="L78" t="str">
            <v>Zuchtstraußenhahn &gt; 1,5 Jahre</v>
          </cell>
        </row>
        <row r="79">
          <cell r="A79" t="str">
            <v>Zwergzebu und andere Zwergrinder</v>
          </cell>
          <cell r="L79" t="str">
            <v>Zwergzebu und andere Zwergrinder</v>
          </cell>
        </row>
        <row r="80">
          <cell r="A80" t="str">
            <v xml:space="preserve">Zwergrind - andere Kälber und Jungrinder unter 1/2 Jahr </v>
          </cell>
          <cell r="B80">
            <v>6.35</v>
          </cell>
          <cell r="C80">
            <v>2.6</v>
          </cell>
          <cell r="D80">
            <v>2.6</v>
          </cell>
          <cell r="E80">
            <v>5.2</v>
          </cell>
          <cell r="L80" t="str">
            <v xml:space="preserve">Zwergrind - andere Kälber und Jungrinder unter 1/2 Jahr </v>
          </cell>
          <cell r="M80">
            <v>0.65</v>
          </cell>
          <cell r="N80">
            <v>0.32500000000000001</v>
          </cell>
          <cell r="O80">
            <v>0.375</v>
          </cell>
          <cell r="P80">
            <v>0.85</v>
          </cell>
        </row>
        <row r="81">
          <cell r="A81" t="str">
            <v xml:space="preserve">Zwergrind - Jungvieh 1/2 bis 1 Jahr </v>
          </cell>
          <cell r="B81">
            <v>17.2</v>
          </cell>
          <cell r="C81">
            <v>7.1</v>
          </cell>
          <cell r="D81">
            <v>7.1</v>
          </cell>
          <cell r="E81">
            <v>14.2</v>
          </cell>
          <cell r="L81" t="str">
            <v xml:space="preserve">Zwergrind - Jungvieh 1/2 bis 1 Jahr </v>
          </cell>
          <cell r="M81">
            <v>1.7</v>
          </cell>
          <cell r="N81">
            <v>0.85</v>
          </cell>
          <cell r="O81">
            <v>0.89</v>
          </cell>
          <cell r="P81">
            <v>1.95</v>
          </cell>
        </row>
        <row r="82">
          <cell r="A82" t="str">
            <v xml:space="preserve">Zwergrind - Jungvieh 1 bis 2 Jahr </v>
          </cell>
          <cell r="B82">
            <v>22.8</v>
          </cell>
          <cell r="C82">
            <v>9.4</v>
          </cell>
          <cell r="D82">
            <v>9.35</v>
          </cell>
          <cell r="E82">
            <v>18.75</v>
          </cell>
          <cell r="L82" t="str">
            <v xml:space="preserve">Zwergrind - Jungvieh 1 bis 2 Jahr </v>
          </cell>
          <cell r="M82">
            <v>2.9</v>
          </cell>
          <cell r="N82">
            <v>1.45</v>
          </cell>
          <cell r="O82">
            <v>1.4750000000000001</v>
          </cell>
          <cell r="P82">
            <v>3.1</v>
          </cell>
        </row>
        <row r="83">
          <cell r="A83" t="str">
            <v>Zwergrind - Ochsen, Stiere</v>
          </cell>
          <cell r="B83">
            <v>27.35</v>
          </cell>
          <cell r="C83">
            <v>11.3</v>
          </cell>
          <cell r="D83">
            <v>11.25</v>
          </cell>
          <cell r="E83">
            <v>22.55</v>
          </cell>
          <cell r="L83" t="str">
            <v>Zwergrind - Ochsen, Stiere</v>
          </cell>
          <cell r="M83">
            <v>3.55</v>
          </cell>
          <cell r="N83">
            <v>1.75</v>
          </cell>
          <cell r="O83">
            <v>1.77</v>
          </cell>
          <cell r="P83">
            <v>3.85</v>
          </cell>
        </row>
        <row r="84">
          <cell r="A84" t="str">
            <v xml:space="preserve">Zwergrind - Kalbinnen </v>
          </cell>
          <cell r="B84">
            <v>29.45</v>
          </cell>
          <cell r="C84">
            <v>12.15</v>
          </cell>
          <cell r="D84">
            <v>12.1</v>
          </cell>
          <cell r="E84">
            <v>24.25</v>
          </cell>
          <cell r="L84" t="str">
            <v xml:space="preserve">Zwergrind - Kalbinnen </v>
          </cell>
          <cell r="M84">
            <v>3.8250000000000002</v>
          </cell>
          <cell r="N84">
            <v>1.915</v>
          </cell>
          <cell r="O84">
            <v>1.895</v>
          </cell>
          <cell r="P84">
            <v>4.0999999999999996</v>
          </cell>
        </row>
        <row r="85">
          <cell r="A85" t="str">
            <v xml:space="preserve">Zwergrind - Milch- bzw. Mutterkühe (3000 kg Milch)  </v>
          </cell>
          <cell r="B85">
            <v>29.55</v>
          </cell>
          <cell r="C85">
            <v>16.25</v>
          </cell>
          <cell r="D85">
            <v>8.1</v>
          </cell>
          <cell r="E85">
            <v>24.35</v>
          </cell>
          <cell r="L85" t="str">
            <v xml:space="preserve">Zwergrind - Mutter- und Ammenkühe </v>
          </cell>
          <cell r="M85">
            <v>11.25</v>
          </cell>
          <cell r="N85">
            <v>3.7</v>
          </cell>
          <cell r="O85">
            <v>7.2</v>
          </cell>
          <cell r="P85">
            <v>11.6</v>
          </cell>
        </row>
        <row r="86">
          <cell r="A86" t="str">
            <v xml:space="preserve">Zwergrind - Milch- bzw. Ammenkühe (4000 kg Milch) </v>
          </cell>
          <cell r="B86">
            <v>33.35</v>
          </cell>
          <cell r="C86">
            <v>18.3</v>
          </cell>
          <cell r="D86">
            <v>9.1999999999999993</v>
          </cell>
          <cell r="E86">
            <v>27.5</v>
          </cell>
          <cell r="L86" t="str">
            <v xml:space="preserve">Zwergrind - Milchkühe (5000 kg Milch) </v>
          </cell>
          <cell r="M86">
            <v>11.5</v>
          </cell>
          <cell r="N86">
            <v>3.8</v>
          </cell>
          <cell r="O86">
            <v>7.4</v>
          </cell>
          <cell r="P86">
            <v>11.9</v>
          </cell>
        </row>
        <row r="87">
          <cell r="A87" t="str">
            <v xml:space="preserve">Zwergrind - Milchkühe (5000 kg Milch) </v>
          </cell>
          <cell r="B87">
            <v>37.200000000000003</v>
          </cell>
          <cell r="C87">
            <v>20.45</v>
          </cell>
          <cell r="D87">
            <v>10.199999999999999</v>
          </cell>
          <cell r="E87">
            <v>30.65</v>
          </cell>
          <cell r="L87" t="str">
            <v xml:space="preserve">Zwergrind - Milchkühe (6000 kg Milch) </v>
          </cell>
          <cell r="M87">
            <v>11.8</v>
          </cell>
          <cell r="N87">
            <v>3.9</v>
          </cell>
          <cell r="O87">
            <v>7.6</v>
          </cell>
          <cell r="P87">
            <v>12.1</v>
          </cell>
        </row>
        <row r="88">
          <cell r="A88" t="str">
            <v xml:space="preserve">Zwergrind - Milchkühe (6000 kg Milch) </v>
          </cell>
          <cell r="B88">
            <v>41</v>
          </cell>
          <cell r="C88">
            <v>22.55</v>
          </cell>
          <cell r="D88">
            <v>11.25</v>
          </cell>
          <cell r="E88">
            <v>33.799999999999997</v>
          </cell>
          <cell r="L88" t="str">
            <v>Zwergrind - Milchkühe (7000 kg Milch)</v>
          </cell>
          <cell r="M88">
            <v>11.65</v>
          </cell>
          <cell r="N88">
            <v>3.85</v>
          </cell>
          <cell r="O88">
            <v>7.5</v>
          </cell>
          <cell r="P88">
            <v>12</v>
          </cell>
        </row>
        <row r="89">
          <cell r="A89" t="str">
            <v>Zwergrind - Milchkühe (7000 kg Milch)</v>
          </cell>
          <cell r="B89">
            <v>44.85</v>
          </cell>
          <cell r="C89">
            <v>24.65</v>
          </cell>
          <cell r="D89">
            <v>12.3</v>
          </cell>
          <cell r="E89">
            <v>36.950000000000003</v>
          </cell>
          <cell r="L89" t="str">
            <v>Zwergrind - Milchkühe (8000 kg Milch)</v>
          </cell>
          <cell r="M89">
            <v>11.95</v>
          </cell>
          <cell r="N89">
            <v>3.95</v>
          </cell>
          <cell r="O89">
            <v>7.6</v>
          </cell>
          <cell r="P89">
            <v>12.3</v>
          </cell>
        </row>
        <row r="90">
          <cell r="A90" t="str">
            <v>Zwergrind - Milchkühe (8000 kg Milch)</v>
          </cell>
          <cell r="B90">
            <v>48.65</v>
          </cell>
          <cell r="C90">
            <v>26.75</v>
          </cell>
          <cell r="D90">
            <v>13.35</v>
          </cell>
          <cell r="E90">
            <v>40.1</v>
          </cell>
          <cell r="L90" t="str">
            <v>Zwergrind - Milchkühe (9000 kg Milch)</v>
          </cell>
          <cell r="M90">
            <v>12.3</v>
          </cell>
          <cell r="N90">
            <v>4.05</v>
          </cell>
          <cell r="O90">
            <v>7.9</v>
          </cell>
          <cell r="P90">
            <v>12.6</v>
          </cell>
        </row>
        <row r="91">
          <cell r="A91" t="str">
            <v>Zwergrind - Milchkühe (9000 kg Milch)</v>
          </cell>
          <cell r="B91">
            <v>52.5</v>
          </cell>
          <cell r="C91">
            <v>28.85</v>
          </cell>
          <cell r="D91">
            <v>14.4</v>
          </cell>
          <cell r="E91">
            <v>43.25</v>
          </cell>
          <cell r="L91" t="str">
            <v>* “uvb“ = unverdünnt berechnet: das heißt, dass  die Jauche bzw. die Gülle nicht oder nur geringfügig durch in die Grube eingeleitete Spül- und Reinigungswässer verdünnt ist</v>
          </cell>
        </row>
        <row r="92">
          <cell r="B92">
            <v>56.3</v>
          </cell>
          <cell r="C92">
            <v>30.95</v>
          </cell>
          <cell r="D92">
            <v>15.45</v>
          </cell>
          <cell r="E92">
            <v>46.4</v>
          </cell>
          <cell r="L92" t="str">
            <v>1) Stallmist: Stallmist ist ein Gemisch aus Kot, Einstreu und geringen Mengen an Harn aus  der Anbinde-  und Boxenhaltung.</v>
          </cell>
        </row>
        <row r="93">
          <cell r="L93" t="str">
            <v>2) Jauche: Jauche ist der mit Kot und Einstreuteilchen (mitunter auch mit Spülwasser) versetzte Harn der   Tiere.</v>
          </cell>
        </row>
        <row r="94">
          <cell r="L94" t="str">
            <v>3) Gülle: Gülle ist ein Gemisch aus Kot, Harn, Wasser, Einstreu- und Futterresten.</v>
          </cell>
        </row>
        <row r="95">
          <cell r="A95" t="str">
            <v>Anfallsmengen an P2O5 und K2O aus der Tierhaltung (in kg je Stallplatz und Jahr)</v>
          </cell>
          <cell r="L95" t="str">
            <v>4) Tiefstallmist: Tiefstallmist ist das in Freilaufhaltung anfallende Gemisch aus tierischen Ausscheidungen und hohen Einstreumengen. Das Gemisch wird von den Tieren selbst festgetreten und feucht gehalten, wodurch über die Verdunstung ein erheblicher Teil des Wassergehaltes verloren geht.</v>
          </cell>
        </row>
        <row r="96">
          <cell r="A96" t="str">
            <v>Tierart</v>
          </cell>
          <cell r="B96" t="str">
            <v>P2O5</v>
          </cell>
          <cell r="C96" t="str">
            <v>K2O</v>
          </cell>
          <cell r="L96" t="str">
            <v>5) Kleinpferde mit Widerristhöhe bis 1,48 m</v>
          </cell>
        </row>
        <row r="97">
          <cell r="A97" t="str">
            <v>Rinder</v>
          </cell>
          <cell r="L97" t="str">
            <v>6) Pferde mit einer Widerristhöhe &gt; 1,48 m</v>
          </cell>
        </row>
        <row r="98">
          <cell r="A98" t="str">
            <v>Jungrinder</v>
          </cell>
        </row>
        <row r="99">
          <cell r="A99" t="str">
            <v>Kälber und Jungrinder unter 1/2 Jahr</v>
          </cell>
          <cell r="B99">
            <v>7.1</v>
          </cell>
          <cell r="C99">
            <v>10.9</v>
          </cell>
        </row>
        <row r="100">
          <cell r="A100" t="str">
            <v>Jungvieh 1/2 bis 1 Jahr</v>
          </cell>
          <cell r="B100">
            <v>13.5</v>
          </cell>
          <cell r="C100">
            <v>43.1</v>
          </cell>
        </row>
        <row r="101">
          <cell r="A101" t="str">
            <v>Jungvieh 1 bis 2 Jahr</v>
          </cell>
          <cell r="B101">
            <v>19.600000000000001</v>
          </cell>
          <cell r="C101">
            <v>74.8</v>
          </cell>
        </row>
        <row r="102">
          <cell r="A102" t="str">
            <v xml:space="preserve">Rinder ab 2 Jahre </v>
          </cell>
        </row>
        <row r="103">
          <cell r="A103" t="str">
            <v>Ochsen, Stiere</v>
          </cell>
          <cell r="B103">
            <v>24.8</v>
          </cell>
          <cell r="C103">
            <v>84.9</v>
          </cell>
        </row>
        <row r="104">
          <cell r="A104" t="str">
            <v>Kalbinnen</v>
          </cell>
          <cell r="B104">
            <v>25.5</v>
          </cell>
          <cell r="C104">
            <v>104.2</v>
          </cell>
        </row>
        <row r="105">
          <cell r="A105" t="str">
            <v>Milchkühe ohne Nachzucht</v>
          </cell>
        </row>
        <row r="106">
          <cell r="A106" t="str">
            <v>Milchkühe (5000 kg Milch)</v>
          </cell>
          <cell r="B106">
            <v>28.2</v>
          </cell>
          <cell r="C106">
            <v>148.9</v>
          </cell>
        </row>
        <row r="107">
          <cell r="A107" t="str">
            <v>Milchkühe (6000 kg Milch)</v>
          </cell>
          <cell r="B107">
            <v>32.799999999999997</v>
          </cell>
          <cell r="C107">
            <v>163.80000000000001</v>
          </cell>
        </row>
        <row r="108">
          <cell r="A108" t="str">
            <v>Milchkühe (7000 kg Milch)</v>
          </cell>
          <cell r="B108">
            <v>37.4</v>
          </cell>
          <cell r="C108">
            <v>178.7</v>
          </cell>
        </row>
        <row r="109">
          <cell r="A109" t="str">
            <v>Milchkühe (8000 kg Milch)</v>
          </cell>
          <cell r="B109">
            <v>41.9</v>
          </cell>
          <cell r="C109">
            <v>193.6</v>
          </cell>
        </row>
        <row r="110">
          <cell r="A110" t="str">
            <v>Milchkühe (9000 kg Milch)</v>
          </cell>
          <cell r="B110">
            <v>46.5</v>
          </cell>
          <cell r="C110">
            <v>208.5</v>
          </cell>
        </row>
        <row r="111">
          <cell r="A111" t="str">
            <v>Milchkühe (&gt; 10.000 kg Milch)</v>
          </cell>
          <cell r="B111">
            <v>51.1</v>
          </cell>
          <cell r="C111">
            <v>223.4</v>
          </cell>
        </row>
        <row r="112">
          <cell r="A112" t="str">
            <v>Mutter- und Ammenkühe ohne Nachzucht</v>
          </cell>
        </row>
        <row r="113">
          <cell r="A113" t="str">
            <v xml:space="preserve">Mutterkühe </v>
          </cell>
          <cell r="B113">
            <v>19</v>
          </cell>
          <cell r="C113">
            <v>119.1</v>
          </cell>
        </row>
        <row r="114">
          <cell r="A114" t="str">
            <v>Ammenkühe</v>
          </cell>
          <cell r="B114">
            <v>23.6</v>
          </cell>
          <cell r="C114">
            <v>134</v>
          </cell>
        </row>
        <row r="115">
          <cell r="A115" t="str">
            <v>Schweine</v>
          </cell>
        </row>
        <row r="116">
          <cell r="A116" t="str">
            <v>Ferkel</v>
          </cell>
        </row>
        <row r="117">
          <cell r="A117" t="str">
            <v>Ferkel 8 bis 32 kg Lebendgewicht (LG), P-Standardfütterung</v>
          </cell>
          <cell r="B117">
            <v>2</v>
          </cell>
          <cell r="C117">
            <v>2.1</v>
          </cell>
        </row>
        <row r="118">
          <cell r="A118" t="str">
            <v>Ferkel 8 bis 32 kg Lebendgewicht (LG), P-reduzierte Fütterung</v>
          </cell>
          <cell r="B118">
            <v>1.4</v>
          </cell>
          <cell r="C118">
            <v>2.1</v>
          </cell>
        </row>
        <row r="119">
          <cell r="A119" t="str">
            <v>Mastschweine und Jungsauen auf der Basis von 2,5 Zyklen pro Jahr </v>
          </cell>
        </row>
        <row r="120">
          <cell r="A120" t="str">
            <v>ab 32 kg LG bis Mastende/Belegung, P-Standardfütterung</v>
          </cell>
          <cell r="B120">
            <v>4.4000000000000004</v>
          </cell>
          <cell r="C120">
            <v>5</v>
          </cell>
        </row>
        <row r="121">
          <cell r="A121" t="str">
            <v>ab 32 kg LG bis Mastende/Belegung, P-reduzierte Fütterung</v>
          </cell>
          <cell r="B121">
            <v>3.6</v>
          </cell>
          <cell r="C121">
            <v>5</v>
          </cell>
        </row>
        <row r="122">
          <cell r="A122" t="str">
            <v>Zuchtschweine (ab Belegung) inkl. Ferkel bis 8 kg</v>
          </cell>
        </row>
        <row r="123">
          <cell r="A123" t="str">
            <v>Zuchtschweine - P-Standardfütterung</v>
          </cell>
          <cell r="B123">
            <v>10.6</v>
          </cell>
          <cell r="C123">
            <v>6.8</v>
          </cell>
        </row>
        <row r="124">
          <cell r="A124" t="str">
            <v>Zuchtschweine - P-reduzierte Fütterung</v>
          </cell>
          <cell r="B124">
            <v>9</v>
          </cell>
          <cell r="C124">
            <v>6.8</v>
          </cell>
        </row>
        <row r="125">
          <cell r="A125" t="str">
            <v>Eber</v>
          </cell>
        </row>
        <row r="126">
          <cell r="A126" t="str">
            <v>Zuchteber - P-Standardfütterung</v>
          </cell>
          <cell r="B126">
            <v>12.3</v>
          </cell>
          <cell r="C126">
            <v>6.8</v>
          </cell>
        </row>
        <row r="127">
          <cell r="A127" t="str">
            <v>Zuchteber - P-reduzierte Fütterung</v>
          </cell>
          <cell r="B127">
            <v>10.7</v>
          </cell>
          <cell r="C127">
            <v>6.8</v>
          </cell>
        </row>
        <row r="128">
          <cell r="A128" t="str">
            <v>Geflügel</v>
          </cell>
          <cell r="B128" t="str">
            <v>Frischkot,</v>
          </cell>
          <cell r="C128" t="str">
            <v>Frischkot,</v>
          </cell>
        </row>
        <row r="129">
          <cell r="B129" t="str">
            <v>Trockenkot</v>
          </cell>
          <cell r="C129" t="str">
            <v>Trockenkot</v>
          </cell>
        </row>
        <row r="130">
          <cell r="A130" t="str">
            <v xml:space="preserve">Küken u. Junghennen für Legezwecke </v>
          </cell>
          <cell r="B130">
            <v>0.17</v>
          </cell>
          <cell r="C130">
            <v>0.13</v>
          </cell>
        </row>
        <row r="131">
          <cell r="A131" t="str">
            <v>Legehennen, Hähne</v>
          </cell>
          <cell r="B131">
            <v>0.45</v>
          </cell>
          <cell r="C131">
            <v>0.33</v>
          </cell>
        </row>
        <row r="132">
          <cell r="A132" t="str">
            <v>Mastküken und Jungmasthühner</v>
          </cell>
          <cell r="B132">
            <v>0.12</v>
          </cell>
          <cell r="C132">
            <v>0.1</v>
          </cell>
        </row>
        <row r="133">
          <cell r="A133" t="str">
            <v>Zwerghühner, Wachteln; ausgewachsen</v>
          </cell>
          <cell r="B133">
            <v>0.09</v>
          </cell>
          <cell r="C133">
            <v>7.0000000000000007E-2</v>
          </cell>
        </row>
        <row r="134">
          <cell r="A134" t="str">
            <v>Gänse</v>
          </cell>
          <cell r="B134">
            <v>0.25</v>
          </cell>
          <cell r="C134">
            <v>0.2</v>
          </cell>
        </row>
        <row r="135">
          <cell r="A135" t="str">
            <v>Enten</v>
          </cell>
          <cell r="B135">
            <v>0.25</v>
          </cell>
          <cell r="C135">
            <v>0.2</v>
          </cell>
        </row>
        <row r="136">
          <cell r="A136" t="str">
            <v>Truthühner (Puten)</v>
          </cell>
          <cell r="B136">
            <v>0.6</v>
          </cell>
          <cell r="C136">
            <v>0.48</v>
          </cell>
        </row>
        <row r="137">
          <cell r="A137" t="str">
            <v>Pferde</v>
          </cell>
        </row>
        <row r="138">
          <cell r="A138" t="str">
            <v xml:space="preserve">Kleinpferde incl. Ponys, Esel, Maultiere, ... </v>
          </cell>
        </row>
        <row r="139">
          <cell r="A139" t="str">
            <v>Widerristhöhe bis 1,48 m, Endgewicht &lt; 300 kg</v>
          </cell>
        </row>
        <row r="140">
          <cell r="A140" t="str">
            <v>1/2 bis 3 Jahre</v>
          </cell>
          <cell r="B140">
            <v>4.5</v>
          </cell>
          <cell r="C140">
            <v>8.9</v>
          </cell>
        </row>
        <row r="141">
          <cell r="A141" t="str">
            <v>&gt; 3 Jahre incl. Fohlen bis 1/2 Jahr</v>
          </cell>
          <cell r="B141">
            <v>5.3</v>
          </cell>
          <cell r="C141">
            <v>10.5</v>
          </cell>
        </row>
        <row r="142">
          <cell r="A142" t="str">
            <v xml:space="preserve">Kleinpferde über 300 kg - Haflinger, Reitponys, ... </v>
          </cell>
        </row>
        <row r="143">
          <cell r="A143" t="str">
            <v>Widerristhöhe bis 1,48 m, Endgewicht &gt; 300 kg</v>
          </cell>
        </row>
        <row r="144">
          <cell r="A144" t="str">
            <v>1/2 bis 3 Jahre</v>
          </cell>
          <cell r="B144">
            <v>8.6999999999999993</v>
          </cell>
          <cell r="C144">
            <v>17.399999999999999</v>
          </cell>
        </row>
        <row r="145">
          <cell r="A145" t="str">
            <v>&gt; 3 Jahre incl. Fohlen bis 1/2 Jahr</v>
          </cell>
          <cell r="B145">
            <v>10.3</v>
          </cell>
          <cell r="C145">
            <v>20.5</v>
          </cell>
        </row>
        <row r="146">
          <cell r="A146" t="str">
            <v>Pferde</v>
          </cell>
        </row>
        <row r="147">
          <cell r="A147" t="str">
            <v>Widerristhöhe &gt; 1,48 m, Endgewicht &gt; 500 kg</v>
          </cell>
        </row>
        <row r="148">
          <cell r="A148" t="str">
            <v>1/2 bis 3 Jahre</v>
          </cell>
          <cell r="B148">
            <v>15.6</v>
          </cell>
          <cell r="C148">
            <v>31.2</v>
          </cell>
        </row>
        <row r="149">
          <cell r="A149" t="str">
            <v>&gt; 3 Jahre incl. Fohlen bis 1/2 Jahr</v>
          </cell>
          <cell r="B149">
            <v>18.399999999999999</v>
          </cell>
          <cell r="C149">
            <v>36.799999999999997</v>
          </cell>
        </row>
        <row r="150">
          <cell r="A150" t="str">
            <v>Schafe</v>
          </cell>
        </row>
        <row r="151">
          <cell r="A151" t="str">
            <v>Lämmer bis 1/2 Jahr</v>
          </cell>
          <cell r="B151">
            <v>2</v>
          </cell>
          <cell r="C151">
            <v>5.7</v>
          </cell>
        </row>
        <row r="152">
          <cell r="A152" t="str">
            <v>ab 1/2 Jahr bis 1,5 Jahre</v>
          </cell>
          <cell r="B152">
            <v>3.4</v>
          </cell>
          <cell r="C152">
            <v>15.5</v>
          </cell>
        </row>
        <row r="153">
          <cell r="A153" t="str">
            <v>Mutterschafe</v>
          </cell>
          <cell r="B153">
            <v>4</v>
          </cell>
          <cell r="C153">
            <v>17.5</v>
          </cell>
        </row>
        <row r="154">
          <cell r="A154" t="str">
            <v>Ziegen</v>
          </cell>
        </row>
        <row r="155">
          <cell r="A155" t="str">
            <v>ab 1/2 Jahr</v>
          </cell>
          <cell r="B155">
            <v>2.2000000000000002</v>
          </cell>
          <cell r="C155">
            <v>7.9</v>
          </cell>
        </row>
        <row r="156">
          <cell r="A156" t="str">
            <v>ab 1/2 Jahr bis 1,5 Jahre</v>
          </cell>
          <cell r="B156">
            <v>3.7</v>
          </cell>
          <cell r="C156">
            <v>13.3</v>
          </cell>
        </row>
        <row r="157">
          <cell r="A157" t="str">
            <v>Mutterziegen</v>
          </cell>
          <cell r="B157">
            <v>4.5999999999999996</v>
          </cell>
          <cell r="C157">
            <v>15.2</v>
          </cell>
        </row>
        <row r="158">
          <cell r="A158" t="str">
            <v>Durch eine P-reduzierte Fütterung von Geflügel kann der Phosphatgehalt je nach Tiergruppe in einem Ausmaß zwischen 13% und 39% gesenkt werden.</v>
          </cell>
        </row>
        <row r="159">
          <cell r="A159" t="str">
            <v>Damwild, Lamas, Alpacas, ...</v>
          </cell>
        </row>
        <row r="160">
          <cell r="A160" t="str">
            <v>Alttier inkl. Nachzucht bis 14 Monate:</v>
          </cell>
          <cell r="B160">
            <v>5.2</v>
          </cell>
          <cell r="C160">
            <v>23</v>
          </cell>
        </row>
        <row r="161">
          <cell r="A161" t="str">
            <v>Hirsch:</v>
          </cell>
          <cell r="B161">
            <v>3.7</v>
          </cell>
          <cell r="C161">
            <v>16.100000000000001</v>
          </cell>
        </row>
        <row r="162">
          <cell r="A162" t="str">
            <v>Rotwild:</v>
          </cell>
        </row>
        <row r="163">
          <cell r="A163" t="str">
            <v>Alttier inkl. Nachzucht bis 14 Monate:</v>
          </cell>
          <cell r="B163">
            <v>10.9</v>
          </cell>
          <cell r="C163">
            <v>47.5</v>
          </cell>
        </row>
        <row r="164">
          <cell r="A164" t="str">
            <v xml:space="preserve">Hirsch: </v>
          </cell>
          <cell r="B164">
            <v>8.8000000000000007</v>
          </cell>
          <cell r="C164">
            <v>38.6</v>
          </cell>
        </row>
        <row r="165">
          <cell r="A165" t="str">
            <v>Kaninchen</v>
          </cell>
        </row>
        <row r="166">
          <cell r="A166" t="str">
            <v>Kaninchenmast </v>
          </cell>
          <cell r="B166">
            <v>1</v>
          </cell>
          <cell r="C166">
            <v>0.8</v>
          </cell>
        </row>
        <row r="167">
          <cell r="A167" t="str">
            <v>Häsin (inkl.Hasen bis Absetzen)</v>
          </cell>
          <cell r="B167">
            <v>2.1</v>
          </cell>
          <cell r="C167">
            <v>1.6</v>
          </cell>
        </row>
        <row r="168">
          <cell r="A168" t="str">
            <v>Strauße</v>
          </cell>
        </row>
        <row r="169">
          <cell r="A169" t="str">
            <v>Straußenküken bis 1/2 Jahr</v>
          </cell>
          <cell r="B169">
            <v>1.0638000000000001</v>
          </cell>
          <cell r="C169">
            <v>1.0638000000000001</v>
          </cell>
        </row>
        <row r="170">
          <cell r="A170" t="str">
            <v>Jungstrauße 0,5 - 1,5 Jahre</v>
          </cell>
          <cell r="B170">
            <v>2.7312000000000003</v>
          </cell>
          <cell r="C170">
            <v>2.7312000000000003</v>
          </cell>
        </row>
        <row r="171">
          <cell r="A171" t="str">
            <v>Zuchtstraußenhenne &gt; 1,5 Jahre</v>
          </cell>
          <cell r="B171">
            <v>3.5171999999999999</v>
          </cell>
          <cell r="C171">
            <v>3.5171999999999999</v>
          </cell>
        </row>
        <row r="172">
          <cell r="A172" t="str">
            <v>Zuchtstraußenhahn &gt; 1,5 Jahre</v>
          </cell>
          <cell r="B172">
            <v>4.2012</v>
          </cell>
          <cell r="C172">
            <v>4.2012</v>
          </cell>
        </row>
        <row r="173">
          <cell r="A173" t="str">
            <v>Zwergzebu und andere Zwergrinder</v>
          </cell>
        </row>
        <row r="174">
          <cell r="A174" t="str">
            <v xml:space="preserve">Zwergrind - andere Kälber und Jungrinder unter 1/2 Jahr </v>
          </cell>
          <cell r="B174">
            <v>3.55</v>
          </cell>
          <cell r="C174">
            <v>5.45</v>
          </cell>
        </row>
        <row r="175">
          <cell r="A175" t="str">
            <v xml:space="preserve">Zwergrind - Jungvieh 1/2 bis 1 Jahr </v>
          </cell>
          <cell r="B175">
            <v>6.75</v>
          </cell>
          <cell r="C175">
            <v>21.55</v>
          </cell>
        </row>
        <row r="176">
          <cell r="A176" t="str">
            <v xml:space="preserve">Zwergrind - Jungvieh 1 bis 2 Jahr </v>
          </cell>
          <cell r="B176">
            <v>9.8000000000000007</v>
          </cell>
          <cell r="C176">
            <v>37.4</v>
          </cell>
        </row>
        <row r="177">
          <cell r="A177" t="str">
            <v>Zwergrind - Ochsen, Stiere</v>
          </cell>
          <cell r="B177">
            <v>12.4</v>
          </cell>
          <cell r="C177">
            <v>42.45</v>
          </cell>
        </row>
        <row r="178">
          <cell r="A178" t="str">
            <v xml:space="preserve">Zwergrind - Kalbinnen </v>
          </cell>
          <cell r="B178">
            <v>12.75</v>
          </cell>
          <cell r="C178">
            <v>52.1</v>
          </cell>
        </row>
        <row r="179">
          <cell r="A179" t="str">
            <v xml:space="preserve">Zwergrind - Milch- bzw. Mutterkühe (3000 kg Milch)  </v>
          </cell>
          <cell r="B179">
            <v>9.5</v>
          </cell>
          <cell r="C179">
            <v>59.55</v>
          </cell>
        </row>
        <row r="180">
          <cell r="A180" t="str">
            <v xml:space="preserve">Zwergrind - Milch- bzw. Ammenkühe (4000 kg Milch) </v>
          </cell>
          <cell r="B180">
            <v>11.8</v>
          </cell>
          <cell r="C180">
            <v>67</v>
          </cell>
        </row>
        <row r="181">
          <cell r="A181" t="str">
            <v xml:space="preserve">Zwergrind - Milchkühe (5000 kg Milch) </v>
          </cell>
          <cell r="B181">
            <v>14.1</v>
          </cell>
          <cell r="C181">
            <v>74.45</v>
          </cell>
        </row>
        <row r="182">
          <cell r="A182" t="str">
            <v xml:space="preserve">Zwergrind - Milchkühe (6000 kg Milch) </v>
          </cell>
          <cell r="B182">
            <v>16.399999999999999</v>
          </cell>
          <cell r="C182">
            <v>81.900000000000006</v>
          </cell>
        </row>
        <row r="183">
          <cell r="A183" t="str">
            <v>Zwergrind - Milchkühe (7000 kg Milch)</v>
          </cell>
          <cell r="B183">
            <v>18.7</v>
          </cell>
          <cell r="C183">
            <v>89.35</v>
          </cell>
        </row>
        <row r="184">
          <cell r="A184" t="str">
            <v>Zwergrind - Milchkühe (8000 kg Milch)</v>
          </cell>
          <cell r="B184">
            <v>20.95</v>
          </cell>
          <cell r="C184">
            <v>96.8</v>
          </cell>
        </row>
        <row r="185">
          <cell r="A185" t="str">
            <v>Zwergrind - Milchkühe (9000 kg Milch)</v>
          </cell>
          <cell r="B185">
            <v>23.25</v>
          </cell>
          <cell r="C185">
            <v>104.25</v>
          </cell>
        </row>
      </sheetData>
      <sheetData sheetId="42"/>
      <sheetData sheetId="43"/>
      <sheetData sheetId="44"/>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Zeros="0" tabSelected="1" workbookViewId="0">
      <selection activeCell="E5" sqref="E5"/>
    </sheetView>
  </sheetViews>
  <sheetFormatPr baseColWidth="10" defaultRowHeight="12.75" x14ac:dyDescent="0.2"/>
  <cols>
    <col min="1" max="4" width="9" style="2" customWidth="1"/>
    <col min="5" max="5" width="59.7109375" style="2" customWidth="1"/>
    <col min="6" max="6" width="11.42578125" style="2"/>
    <col min="7" max="7" width="11.42578125" style="2" hidden="1" customWidth="1"/>
    <col min="8" max="8" width="28.140625" style="2" hidden="1" customWidth="1"/>
    <col min="9" max="9" width="9.7109375" style="2" hidden="1" customWidth="1"/>
    <col min="10" max="10" width="14.28515625" style="2" hidden="1" customWidth="1"/>
    <col min="11" max="11" width="16.85546875" style="2" hidden="1" customWidth="1"/>
    <col min="12" max="12" width="16.42578125" style="2" hidden="1" customWidth="1"/>
    <col min="13" max="13" width="30.28515625" style="2" hidden="1" customWidth="1"/>
    <col min="14" max="14" width="24.28515625" style="2" hidden="1" customWidth="1"/>
    <col min="15" max="15" width="34.5703125" style="2" hidden="1" customWidth="1"/>
    <col min="16" max="16" width="26" style="2" hidden="1" customWidth="1"/>
    <col min="17" max="16384" width="11.42578125" style="2"/>
  </cols>
  <sheetData>
    <row r="1" spans="1:16" ht="18" x14ac:dyDescent="0.25">
      <c r="A1" s="33" t="s">
        <v>62</v>
      </c>
      <c r="B1" s="33"/>
      <c r="C1" s="33"/>
      <c r="D1" s="33"/>
      <c r="E1" s="33"/>
    </row>
    <row r="2" spans="1:16" x14ac:dyDescent="0.2">
      <c r="A2" s="37" t="s">
        <v>63</v>
      </c>
      <c r="B2" s="37"/>
      <c r="C2" s="37"/>
      <c r="D2" s="34">
        <f ca="1">TODAY()</f>
        <v>42912</v>
      </c>
      <c r="E2" s="34"/>
    </row>
    <row r="3" spans="1:16" ht="29.25" customHeight="1" x14ac:dyDescent="0.2"/>
    <row r="4" spans="1:16" s="1" customFormat="1" ht="51" customHeight="1" x14ac:dyDescent="0.2">
      <c r="A4" s="35" t="s">
        <v>52</v>
      </c>
      <c r="B4" s="36"/>
      <c r="C4" s="36"/>
      <c r="D4" s="36"/>
      <c r="E4" s="5">
        <v>2017</v>
      </c>
    </row>
    <row r="5" spans="1:16" s="1" customFormat="1" ht="51" customHeight="1" x14ac:dyDescent="0.2">
      <c r="A5" s="35" t="s">
        <v>53</v>
      </c>
      <c r="B5" s="36"/>
      <c r="C5" s="36"/>
      <c r="D5" s="36"/>
      <c r="E5" s="22"/>
    </row>
    <row r="6" spans="1:16" s="1" customFormat="1" ht="51" customHeight="1" x14ac:dyDescent="0.2">
      <c r="A6" s="35" t="s">
        <v>54</v>
      </c>
      <c r="B6" s="36"/>
      <c r="C6" s="36"/>
      <c r="D6" s="36"/>
      <c r="E6" s="6">
        <f>I77/H77</f>
        <v>0</v>
      </c>
    </row>
    <row r="7" spans="1:16" ht="29.25" customHeight="1" x14ac:dyDescent="0.2">
      <c r="A7" s="3"/>
      <c r="B7" s="3"/>
      <c r="C7" s="3"/>
      <c r="D7" s="3"/>
      <c r="E7" s="3"/>
    </row>
    <row r="8" spans="1:16" ht="30.75" customHeight="1" x14ac:dyDescent="0.2">
      <c r="A8" s="7" t="s">
        <v>43</v>
      </c>
      <c r="B8" s="7" t="s">
        <v>44</v>
      </c>
      <c r="C8" s="7" t="s">
        <v>0</v>
      </c>
      <c r="D8" s="7" t="s">
        <v>1</v>
      </c>
      <c r="E8" s="8" t="s">
        <v>72</v>
      </c>
      <c r="G8" s="32" t="s">
        <v>51</v>
      </c>
      <c r="H8" s="32" t="s">
        <v>81</v>
      </c>
      <c r="I8" s="32" t="s">
        <v>42</v>
      </c>
      <c r="J8" s="17" t="s">
        <v>57</v>
      </c>
      <c r="K8" s="17" t="s">
        <v>55</v>
      </c>
      <c r="L8" s="17" t="s">
        <v>56</v>
      </c>
      <c r="M8" s="17" t="s">
        <v>61</v>
      </c>
      <c r="N8" s="18" t="s">
        <v>60</v>
      </c>
      <c r="O8" s="18" t="s">
        <v>59</v>
      </c>
      <c r="P8" s="18" t="s">
        <v>58</v>
      </c>
    </row>
    <row r="9" spans="1:16" ht="18.95" customHeight="1" x14ac:dyDescent="0.2">
      <c r="A9" s="10">
        <v>1</v>
      </c>
      <c r="B9" s="10">
        <v>1</v>
      </c>
      <c r="C9" s="10" t="s">
        <v>47</v>
      </c>
      <c r="D9" s="10" t="s">
        <v>47</v>
      </c>
      <c r="E9" s="11">
        <v>0</v>
      </c>
      <c r="G9" s="13">
        <f t="shared" ref="G9:G40" si="0">IF(OR(A9=0,B9=0),$G$77,DATE($E$4,B9,A9))</f>
        <v>42736</v>
      </c>
      <c r="H9" s="13">
        <f t="shared" ref="H9:H72" si="1">IF(OR(A9=0,B9=0),0,G10-G9)</f>
        <v>365</v>
      </c>
      <c r="I9" s="14">
        <f>E9*H9</f>
        <v>0</v>
      </c>
      <c r="J9" s="16">
        <f>SUM(K9:P9)</f>
        <v>0</v>
      </c>
      <c r="K9" s="16">
        <f>IF(A9&gt;31,1,0)</f>
        <v>0</v>
      </c>
      <c r="L9" s="16">
        <f>IF(B9&gt;12,1,0)</f>
        <v>0</v>
      </c>
      <c r="M9" s="16">
        <f>IF(AND(A9&gt;30,OR(B9=2,B9=4,B9=6,B9=9,B9=11)),1,0)</f>
        <v>0</v>
      </c>
      <c r="N9" s="16">
        <f>IF(AND(A9&gt;29,B9=2),1,0)</f>
        <v>0</v>
      </c>
      <c r="O9" s="16">
        <f>IF(AND(A9&gt;28,B9=2,OR($E$4=2015,$E$4=2017,$E$4=2018,$E$4=2019,$E$4=2021)),1,0)</f>
        <v>0</v>
      </c>
    </row>
    <row r="10" spans="1:16" ht="18.95" customHeight="1" x14ac:dyDescent="0.2">
      <c r="A10" s="9"/>
      <c r="B10" s="9"/>
      <c r="C10" s="9"/>
      <c r="D10" s="9"/>
      <c r="E10" s="21">
        <f>IF(OR(A10=0,B10=0),0,E9+C10-D10)</f>
        <v>0</v>
      </c>
      <c r="G10" s="13">
        <f t="shared" si="0"/>
        <v>43101</v>
      </c>
      <c r="H10" s="13">
        <f t="shared" si="1"/>
        <v>0</v>
      </c>
      <c r="I10" s="14">
        <f>E10*H10</f>
        <v>0</v>
      </c>
      <c r="J10" s="16">
        <f>SUM(K10:P10)</f>
        <v>0</v>
      </c>
      <c r="K10" s="16">
        <f>IF(A10&gt;31,1,0)</f>
        <v>0</v>
      </c>
      <c r="L10" s="16">
        <f>IF(B10&gt;12,1,0)</f>
        <v>0</v>
      </c>
      <c r="M10" s="16">
        <f>IF(AND(A10&gt;30,OR(B10=2,B10=4,B10=6,B10=9,B10=11)),1,0)</f>
        <v>0</v>
      </c>
      <c r="N10" s="16">
        <f>IF(AND(A10&gt;29,B10=2),1,0)</f>
        <v>0</v>
      </c>
      <c r="O10" s="16">
        <f>IF(AND(A10&gt;28,B10=2,OR($E$4=2015,$E$4=2017,$E$4=2018,$E$4=2019,$E$4=2021)),1,0)</f>
        <v>0</v>
      </c>
      <c r="P10" s="16">
        <f>IF(G10&lt;G9,1,0)</f>
        <v>0</v>
      </c>
    </row>
    <row r="11" spans="1:16" ht="18.95" customHeight="1" x14ac:dyDescent="0.2">
      <c r="A11" s="9"/>
      <c r="B11" s="9"/>
      <c r="C11" s="9"/>
      <c r="D11" s="9"/>
      <c r="E11" s="12">
        <f t="shared" ref="E11:E74" si="2">IF(OR(A11=0,B11=0),0,E10+C11-D11)</f>
        <v>0</v>
      </c>
      <c r="G11" s="13">
        <f t="shared" si="0"/>
        <v>43101</v>
      </c>
      <c r="H11" s="13">
        <f t="shared" si="1"/>
        <v>0</v>
      </c>
      <c r="I11" s="14">
        <f>E11*H11</f>
        <v>0</v>
      </c>
      <c r="J11" s="16">
        <f t="shared" ref="J11:J74" si="3">SUM(K11:P11)</f>
        <v>0</v>
      </c>
      <c r="K11" s="16">
        <f t="shared" ref="K11:K74" si="4">IF(A11&gt;31,1,0)</f>
        <v>0</v>
      </c>
      <c r="L11" s="16">
        <f t="shared" ref="L11:L74" si="5">IF(B11&gt;12,1,0)</f>
        <v>0</v>
      </c>
      <c r="M11" s="16">
        <f t="shared" ref="M11:M74" si="6">IF(AND(A11&gt;30,OR(B11=2,B11=4,B11=6,B11=9,B11=11)),1,0)</f>
        <v>0</v>
      </c>
      <c r="N11" s="16">
        <f t="shared" ref="N11:N74" si="7">IF(AND(A11&gt;29,B11=2),1,0)</f>
        <v>0</v>
      </c>
      <c r="O11" s="16">
        <f t="shared" ref="O11:O74" si="8">IF(AND(A11&gt;28,B11=2,OR($E$4=2015,$E$4=2017,$E$4=2018,$E$4=2019,$E$4=2021)),1,0)</f>
        <v>0</v>
      </c>
      <c r="P11" s="16">
        <f t="shared" ref="P11:P74" si="9">IF(G11&lt;G10,1,0)</f>
        <v>0</v>
      </c>
    </row>
    <row r="12" spans="1:16" ht="18.95" customHeight="1" x14ac:dyDescent="0.2">
      <c r="A12" s="9"/>
      <c r="B12" s="9"/>
      <c r="C12" s="9"/>
      <c r="D12" s="9"/>
      <c r="E12" s="12">
        <f t="shared" si="2"/>
        <v>0</v>
      </c>
      <c r="G12" s="13">
        <f t="shared" si="0"/>
        <v>43101</v>
      </c>
      <c r="H12" s="13">
        <f t="shared" si="1"/>
        <v>0</v>
      </c>
      <c r="I12" s="14">
        <f t="shared" ref="I12:I75" si="10">E12*H12</f>
        <v>0</v>
      </c>
      <c r="J12" s="16">
        <f t="shared" si="3"/>
        <v>0</v>
      </c>
      <c r="K12" s="16">
        <f t="shared" si="4"/>
        <v>0</v>
      </c>
      <c r="L12" s="16">
        <f t="shared" si="5"/>
        <v>0</v>
      </c>
      <c r="M12" s="16">
        <f t="shared" si="6"/>
        <v>0</v>
      </c>
      <c r="N12" s="16">
        <f t="shared" si="7"/>
        <v>0</v>
      </c>
      <c r="O12" s="16">
        <f t="shared" si="8"/>
        <v>0</v>
      </c>
      <c r="P12" s="16">
        <f t="shared" si="9"/>
        <v>0</v>
      </c>
    </row>
    <row r="13" spans="1:16" ht="18.95" customHeight="1" x14ac:dyDescent="0.2">
      <c r="A13" s="9"/>
      <c r="B13" s="9"/>
      <c r="C13" s="9"/>
      <c r="D13" s="9"/>
      <c r="E13" s="12">
        <f t="shared" si="2"/>
        <v>0</v>
      </c>
      <c r="G13" s="13">
        <f t="shared" si="0"/>
        <v>43101</v>
      </c>
      <c r="H13" s="13">
        <f t="shared" si="1"/>
        <v>0</v>
      </c>
      <c r="I13" s="14">
        <f t="shared" si="10"/>
        <v>0</v>
      </c>
      <c r="J13" s="16">
        <f t="shared" si="3"/>
        <v>0</v>
      </c>
      <c r="K13" s="16">
        <f t="shared" si="4"/>
        <v>0</v>
      </c>
      <c r="L13" s="16">
        <f t="shared" si="5"/>
        <v>0</v>
      </c>
      <c r="M13" s="16">
        <f t="shared" si="6"/>
        <v>0</v>
      </c>
      <c r="N13" s="16">
        <f t="shared" si="7"/>
        <v>0</v>
      </c>
      <c r="O13" s="16">
        <f t="shared" si="8"/>
        <v>0</v>
      </c>
      <c r="P13" s="16">
        <f t="shared" si="9"/>
        <v>0</v>
      </c>
    </row>
    <row r="14" spans="1:16" ht="18.95" customHeight="1" x14ac:dyDescent="0.2">
      <c r="A14" s="9"/>
      <c r="B14" s="9"/>
      <c r="C14" s="9"/>
      <c r="D14" s="9"/>
      <c r="E14" s="12">
        <f t="shared" si="2"/>
        <v>0</v>
      </c>
      <c r="G14" s="13">
        <f t="shared" si="0"/>
        <v>43101</v>
      </c>
      <c r="H14" s="13">
        <f t="shared" si="1"/>
        <v>0</v>
      </c>
      <c r="I14" s="14">
        <f t="shared" si="10"/>
        <v>0</v>
      </c>
      <c r="J14" s="16">
        <f t="shared" si="3"/>
        <v>0</v>
      </c>
      <c r="K14" s="16">
        <f t="shared" si="4"/>
        <v>0</v>
      </c>
      <c r="L14" s="16">
        <f t="shared" si="5"/>
        <v>0</v>
      </c>
      <c r="M14" s="16">
        <f t="shared" si="6"/>
        <v>0</v>
      </c>
      <c r="N14" s="16">
        <f t="shared" si="7"/>
        <v>0</v>
      </c>
      <c r="O14" s="16">
        <f t="shared" si="8"/>
        <v>0</v>
      </c>
      <c r="P14" s="16">
        <f t="shared" si="9"/>
        <v>0</v>
      </c>
    </row>
    <row r="15" spans="1:16" ht="18.95" customHeight="1" x14ac:dyDescent="0.2">
      <c r="A15" s="9"/>
      <c r="B15" s="9"/>
      <c r="C15" s="9"/>
      <c r="D15" s="9"/>
      <c r="E15" s="12">
        <f t="shared" si="2"/>
        <v>0</v>
      </c>
      <c r="G15" s="13">
        <f t="shared" si="0"/>
        <v>43101</v>
      </c>
      <c r="H15" s="13">
        <f t="shared" si="1"/>
        <v>0</v>
      </c>
      <c r="I15" s="14">
        <f t="shared" si="10"/>
        <v>0</v>
      </c>
      <c r="J15" s="16">
        <f t="shared" si="3"/>
        <v>0</v>
      </c>
      <c r="K15" s="16">
        <f t="shared" si="4"/>
        <v>0</v>
      </c>
      <c r="L15" s="16">
        <f t="shared" si="5"/>
        <v>0</v>
      </c>
      <c r="M15" s="16">
        <f t="shared" si="6"/>
        <v>0</v>
      </c>
      <c r="N15" s="16">
        <f t="shared" si="7"/>
        <v>0</v>
      </c>
      <c r="O15" s="16">
        <f t="shared" si="8"/>
        <v>0</v>
      </c>
      <c r="P15" s="16">
        <f t="shared" si="9"/>
        <v>0</v>
      </c>
    </row>
    <row r="16" spans="1:16" ht="18.95" customHeight="1" x14ac:dyDescent="0.2">
      <c r="A16" s="9"/>
      <c r="B16" s="9"/>
      <c r="C16" s="9"/>
      <c r="D16" s="9"/>
      <c r="E16" s="12">
        <f t="shared" si="2"/>
        <v>0</v>
      </c>
      <c r="G16" s="13">
        <f t="shared" si="0"/>
        <v>43101</v>
      </c>
      <c r="H16" s="13">
        <f t="shared" si="1"/>
        <v>0</v>
      </c>
      <c r="I16" s="14">
        <f t="shared" si="10"/>
        <v>0</v>
      </c>
      <c r="J16" s="16">
        <f t="shared" si="3"/>
        <v>0</v>
      </c>
      <c r="K16" s="16">
        <f t="shared" si="4"/>
        <v>0</v>
      </c>
      <c r="L16" s="16">
        <f t="shared" si="5"/>
        <v>0</v>
      </c>
      <c r="M16" s="16">
        <f t="shared" si="6"/>
        <v>0</v>
      </c>
      <c r="N16" s="16">
        <f t="shared" si="7"/>
        <v>0</v>
      </c>
      <c r="O16" s="16">
        <f t="shared" si="8"/>
        <v>0</v>
      </c>
      <c r="P16" s="16">
        <f t="shared" si="9"/>
        <v>0</v>
      </c>
    </row>
    <row r="17" spans="1:16" ht="18.95" customHeight="1" x14ac:dyDescent="0.2">
      <c r="A17" s="9"/>
      <c r="B17" s="9"/>
      <c r="C17" s="9"/>
      <c r="D17" s="9"/>
      <c r="E17" s="12">
        <f t="shared" si="2"/>
        <v>0</v>
      </c>
      <c r="G17" s="13">
        <f t="shared" si="0"/>
        <v>43101</v>
      </c>
      <c r="H17" s="13">
        <f t="shared" si="1"/>
        <v>0</v>
      </c>
      <c r="I17" s="14">
        <f t="shared" si="10"/>
        <v>0</v>
      </c>
      <c r="J17" s="16">
        <f t="shared" si="3"/>
        <v>0</v>
      </c>
      <c r="K17" s="16">
        <f t="shared" si="4"/>
        <v>0</v>
      </c>
      <c r="L17" s="16">
        <f t="shared" si="5"/>
        <v>0</v>
      </c>
      <c r="M17" s="16">
        <f t="shared" si="6"/>
        <v>0</v>
      </c>
      <c r="N17" s="16">
        <f t="shared" si="7"/>
        <v>0</v>
      </c>
      <c r="O17" s="16">
        <f t="shared" si="8"/>
        <v>0</v>
      </c>
      <c r="P17" s="16">
        <f t="shared" si="9"/>
        <v>0</v>
      </c>
    </row>
    <row r="18" spans="1:16" ht="18.95" customHeight="1" x14ac:dyDescent="0.2">
      <c r="A18" s="9"/>
      <c r="B18" s="9"/>
      <c r="C18" s="9"/>
      <c r="D18" s="9"/>
      <c r="E18" s="12">
        <f t="shared" si="2"/>
        <v>0</v>
      </c>
      <c r="G18" s="13">
        <f t="shared" si="0"/>
        <v>43101</v>
      </c>
      <c r="H18" s="13">
        <f t="shared" si="1"/>
        <v>0</v>
      </c>
      <c r="I18" s="14">
        <f t="shared" si="10"/>
        <v>0</v>
      </c>
      <c r="J18" s="16">
        <f t="shared" si="3"/>
        <v>0</v>
      </c>
      <c r="K18" s="16">
        <f t="shared" si="4"/>
        <v>0</v>
      </c>
      <c r="L18" s="16">
        <f t="shared" si="5"/>
        <v>0</v>
      </c>
      <c r="M18" s="16">
        <f t="shared" si="6"/>
        <v>0</v>
      </c>
      <c r="N18" s="16">
        <f t="shared" si="7"/>
        <v>0</v>
      </c>
      <c r="O18" s="16">
        <f t="shared" si="8"/>
        <v>0</v>
      </c>
      <c r="P18" s="16">
        <f t="shared" si="9"/>
        <v>0</v>
      </c>
    </row>
    <row r="19" spans="1:16" ht="18.95" customHeight="1" x14ac:dyDescent="0.2">
      <c r="A19" s="9"/>
      <c r="B19" s="9"/>
      <c r="C19" s="9"/>
      <c r="D19" s="9"/>
      <c r="E19" s="12">
        <f t="shared" si="2"/>
        <v>0</v>
      </c>
      <c r="G19" s="13">
        <f t="shared" si="0"/>
        <v>43101</v>
      </c>
      <c r="H19" s="13">
        <f t="shared" si="1"/>
        <v>0</v>
      </c>
      <c r="I19" s="14">
        <f t="shared" si="10"/>
        <v>0</v>
      </c>
      <c r="J19" s="16">
        <f t="shared" si="3"/>
        <v>0</v>
      </c>
      <c r="K19" s="16">
        <f t="shared" si="4"/>
        <v>0</v>
      </c>
      <c r="L19" s="16">
        <f t="shared" si="5"/>
        <v>0</v>
      </c>
      <c r="M19" s="16">
        <f t="shared" si="6"/>
        <v>0</v>
      </c>
      <c r="N19" s="16">
        <f t="shared" si="7"/>
        <v>0</v>
      </c>
      <c r="O19" s="16">
        <f t="shared" si="8"/>
        <v>0</v>
      </c>
      <c r="P19" s="16">
        <f t="shared" si="9"/>
        <v>0</v>
      </c>
    </row>
    <row r="20" spans="1:16" ht="18.95" customHeight="1" x14ac:dyDescent="0.2">
      <c r="A20" s="9"/>
      <c r="B20" s="9"/>
      <c r="C20" s="9"/>
      <c r="D20" s="9"/>
      <c r="E20" s="12">
        <f t="shared" si="2"/>
        <v>0</v>
      </c>
      <c r="G20" s="13">
        <f t="shared" si="0"/>
        <v>43101</v>
      </c>
      <c r="H20" s="13">
        <f t="shared" si="1"/>
        <v>0</v>
      </c>
      <c r="I20" s="14">
        <f t="shared" si="10"/>
        <v>0</v>
      </c>
      <c r="J20" s="16">
        <f t="shared" si="3"/>
        <v>0</v>
      </c>
      <c r="K20" s="16">
        <f t="shared" si="4"/>
        <v>0</v>
      </c>
      <c r="L20" s="16">
        <f t="shared" si="5"/>
        <v>0</v>
      </c>
      <c r="M20" s="16">
        <f t="shared" si="6"/>
        <v>0</v>
      </c>
      <c r="N20" s="16">
        <f t="shared" si="7"/>
        <v>0</v>
      </c>
      <c r="O20" s="16">
        <f t="shared" si="8"/>
        <v>0</v>
      </c>
      <c r="P20" s="16">
        <f t="shared" si="9"/>
        <v>0</v>
      </c>
    </row>
    <row r="21" spans="1:16" ht="18.95" customHeight="1" x14ac:dyDescent="0.2">
      <c r="A21" s="9"/>
      <c r="B21" s="9"/>
      <c r="C21" s="9"/>
      <c r="D21" s="9"/>
      <c r="E21" s="12">
        <f t="shared" si="2"/>
        <v>0</v>
      </c>
      <c r="G21" s="13">
        <f t="shared" si="0"/>
        <v>43101</v>
      </c>
      <c r="H21" s="13">
        <f t="shared" si="1"/>
        <v>0</v>
      </c>
      <c r="I21" s="14">
        <f t="shared" si="10"/>
        <v>0</v>
      </c>
      <c r="J21" s="16">
        <f t="shared" si="3"/>
        <v>0</v>
      </c>
      <c r="K21" s="16">
        <f t="shared" si="4"/>
        <v>0</v>
      </c>
      <c r="L21" s="16">
        <f t="shared" si="5"/>
        <v>0</v>
      </c>
      <c r="M21" s="16">
        <f t="shared" si="6"/>
        <v>0</v>
      </c>
      <c r="N21" s="16">
        <f t="shared" si="7"/>
        <v>0</v>
      </c>
      <c r="O21" s="16">
        <f t="shared" si="8"/>
        <v>0</v>
      </c>
      <c r="P21" s="16">
        <f t="shared" si="9"/>
        <v>0</v>
      </c>
    </row>
    <row r="22" spans="1:16" ht="18.95" customHeight="1" x14ac:dyDescent="0.2">
      <c r="A22" s="9"/>
      <c r="B22" s="9"/>
      <c r="C22" s="9"/>
      <c r="D22" s="9"/>
      <c r="E22" s="12">
        <f t="shared" si="2"/>
        <v>0</v>
      </c>
      <c r="G22" s="13">
        <f t="shared" si="0"/>
        <v>43101</v>
      </c>
      <c r="H22" s="13">
        <f t="shared" si="1"/>
        <v>0</v>
      </c>
      <c r="I22" s="14">
        <f t="shared" si="10"/>
        <v>0</v>
      </c>
      <c r="J22" s="16">
        <f t="shared" si="3"/>
        <v>0</v>
      </c>
      <c r="K22" s="16">
        <f t="shared" si="4"/>
        <v>0</v>
      </c>
      <c r="L22" s="16">
        <f t="shared" si="5"/>
        <v>0</v>
      </c>
      <c r="M22" s="16">
        <f t="shared" si="6"/>
        <v>0</v>
      </c>
      <c r="N22" s="16">
        <f t="shared" si="7"/>
        <v>0</v>
      </c>
      <c r="O22" s="16">
        <f t="shared" si="8"/>
        <v>0</v>
      </c>
      <c r="P22" s="16">
        <f t="shared" si="9"/>
        <v>0</v>
      </c>
    </row>
    <row r="23" spans="1:16" ht="18.95" customHeight="1" x14ac:dyDescent="0.2">
      <c r="A23" s="9"/>
      <c r="B23" s="9"/>
      <c r="C23" s="9"/>
      <c r="D23" s="9"/>
      <c r="E23" s="12">
        <f t="shared" si="2"/>
        <v>0</v>
      </c>
      <c r="G23" s="13">
        <f t="shared" si="0"/>
        <v>43101</v>
      </c>
      <c r="H23" s="13">
        <f t="shared" si="1"/>
        <v>0</v>
      </c>
      <c r="I23" s="14">
        <f t="shared" si="10"/>
        <v>0</v>
      </c>
      <c r="J23" s="16">
        <f t="shared" si="3"/>
        <v>0</v>
      </c>
      <c r="K23" s="16">
        <f t="shared" si="4"/>
        <v>0</v>
      </c>
      <c r="L23" s="16">
        <f t="shared" si="5"/>
        <v>0</v>
      </c>
      <c r="M23" s="16">
        <f t="shared" si="6"/>
        <v>0</v>
      </c>
      <c r="N23" s="16">
        <f t="shared" si="7"/>
        <v>0</v>
      </c>
      <c r="O23" s="16">
        <f t="shared" si="8"/>
        <v>0</v>
      </c>
      <c r="P23" s="16">
        <f t="shared" si="9"/>
        <v>0</v>
      </c>
    </row>
    <row r="24" spans="1:16" ht="18.95" customHeight="1" x14ac:dyDescent="0.2">
      <c r="A24" s="9"/>
      <c r="B24" s="9"/>
      <c r="C24" s="9"/>
      <c r="D24" s="9"/>
      <c r="E24" s="12">
        <f t="shared" si="2"/>
        <v>0</v>
      </c>
      <c r="G24" s="13">
        <f t="shared" si="0"/>
        <v>43101</v>
      </c>
      <c r="H24" s="13">
        <f t="shared" si="1"/>
        <v>0</v>
      </c>
      <c r="I24" s="14">
        <f t="shared" si="10"/>
        <v>0</v>
      </c>
      <c r="J24" s="16">
        <f t="shared" si="3"/>
        <v>0</v>
      </c>
      <c r="K24" s="16">
        <f t="shared" si="4"/>
        <v>0</v>
      </c>
      <c r="L24" s="16">
        <f t="shared" si="5"/>
        <v>0</v>
      </c>
      <c r="M24" s="16">
        <f t="shared" si="6"/>
        <v>0</v>
      </c>
      <c r="N24" s="16">
        <f t="shared" si="7"/>
        <v>0</v>
      </c>
      <c r="O24" s="16">
        <f t="shared" si="8"/>
        <v>0</v>
      </c>
      <c r="P24" s="16">
        <f t="shared" si="9"/>
        <v>0</v>
      </c>
    </row>
    <row r="25" spans="1:16" ht="18.95" customHeight="1" x14ac:dyDescent="0.2">
      <c r="A25" s="9"/>
      <c r="B25" s="9"/>
      <c r="C25" s="9"/>
      <c r="D25" s="9"/>
      <c r="E25" s="12">
        <f t="shared" si="2"/>
        <v>0</v>
      </c>
      <c r="G25" s="13">
        <f t="shared" si="0"/>
        <v>43101</v>
      </c>
      <c r="H25" s="13">
        <f t="shared" si="1"/>
        <v>0</v>
      </c>
      <c r="I25" s="14">
        <f t="shared" si="10"/>
        <v>0</v>
      </c>
      <c r="J25" s="16">
        <f t="shared" si="3"/>
        <v>0</v>
      </c>
      <c r="K25" s="16">
        <f t="shared" si="4"/>
        <v>0</v>
      </c>
      <c r="L25" s="16">
        <f t="shared" si="5"/>
        <v>0</v>
      </c>
      <c r="M25" s="16">
        <f t="shared" si="6"/>
        <v>0</v>
      </c>
      <c r="N25" s="16">
        <f t="shared" si="7"/>
        <v>0</v>
      </c>
      <c r="O25" s="16">
        <f t="shared" si="8"/>
        <v>0</v>
      </c>
      <c r="P25" s="16">
        <f t="shared" si="9"/>
        <v>0</v>
      </c>
    </row>
    <row r="26" spans="1:16" ht="18.95" customHeight="1" x14ac:dyDescent="0.2">
      <c r="A26" s="9"/>
      <c r="B26" s="9"/>
      <c r="C26" s="9"/>
      <c r="D26" s="9"/>
      <c r="E26" s="12">
        <f t="shared" si="2"/>
        <v>0</v>
      </c>
      <c r="G26" s="13">
        <f t="shared" si="0"/>
        <v>43101</v>
      </c>
      <c r="H26" s="13">
        <f t="shared" si="1"/>
        <v>0</v>
      </c>
      <c r="I26" s="14">
        <f t="shared" si="10"/>
        <v>0</v>
      </c>
      <c r="J26" s="16">
        <f t="shared" si="3"/>
        <v>0</v>
      </c>
      <c r="K26" s="16">
        <f t="shared" si="4"/>
        <v>0</v>
      </c>
      <c r="L26" s="16">
        <f t="shared" si="5"/>
        <v>0</v>
      </c>
      <c r="M26" s="16">
        <f t="shared" si="6"/>
        <v>0</v>
      </c>
      <c r="N26" s="16">
        <f t="shared" si="7"/>
        <v>0</v>
      </c>
      <c r="O26" s="16">
        <f t="shared" si="8"/>
        <v>0</v>
      </c>
      <c r="P26" s="16">
        <f t="shared" si="9"/>
        <v>0</v>
      </c>
    </row>
    <row r="27" spans="1:16" ht="18.95" customHeight="1" x14ac:dyDescent="0.2">
      <c r="A27" s="9"/>
      <c r="B27" s="9"/>
      <c r="C27" s="9"/>
      <c r="D27" s="9"/>
      <c r="E27" s="12">
        <f t="shared" si="2"/>
        <v>0</v>
      </c>
      <c r="G27" s="13">
        <f t="shared" si="0"/>
        <v>43101</v>
      </c>
      <c r="H27" s="13">
        <f t="shared" si="1"/>
        <v>0</v>
      </c>
      <c r="I27" s="14">
        <f t="shared" si="10"/>
        <v>0</v>
      </c>
      <c r="J27" s="16">
        <f t="shared" si="3"/>
        <v>0</v>
      </c>
      <c r="K27" s="16">
        <f t="shared" si="4"/>
        <v>0</v>
      </c>
      <c r="L27" s="16">
        <f t="shared" si="5"/>
        <v>0</v>
      </c>
      <c r="M27" s="16">
        <f t="shared" si="6"/>
        <v>0</v>
      </c>
      <c r="N27" s="16">
        <f t="shared" si="7"/>
        <v>0</v>
      </c>
      <c r="O27" s="16">
        <f t="shared" si="8"/>
        <v>0</v>
      </c>
      <c r="P27" s="16">
        <f t="shared" si="9"/>
        <v>0</v>
      </c>
    </row>
    <row r="28" spans="1:16" ht="18.95" customHeight="1" x14ac:dyDescent="0.2">
      <c r="A28" s="9"/>
      <c r="B28" s="9"/>
      <c r="C28" s="9"/>
      <c r="D28" s="9"/>
      <c r="E28" s="12">
        <f t="shared" si="2"/>
        <v>0</v>
      </c>
      <c r="G28" s="13">
        <f t="shared" si="0"/>
        <v>43101</v>
      </c>
      <c r="H28" s="13">
        <f t="shared" si="1"/>
        <v>0</v>
      </c>
      <c r="I28" s="14">
        <f t="shared" si="10"/>
        <v>0</v>
      </c>
      <c r="J28" s="16">
        <f t="shared" si="3"/>
        <v>0</v>
      </c>
      <c r="K28" s="16">
        <f t="shared" si="4"/>
        <v>0</v>
      </c>
      <c r="L28" s="16">
        <f t="shared" si="5"/>
        <v>0</v>
      </c>
      <c r="M28" s="16">
        <f t="shared" si="6"/>
        <v>0</v>
      </c>
      <c r="N28" s="16">
        <f t="shared" si="7"/>
        <v>0</v>
      </c>
      <c r="O28" s="16">
        <f t="shared" si="8"/>
        <v>0</v>
      </c>
      <c r="P28" s="16">
        <f t="shared" si="9"/>
        <v>0</v>
      </c>
    </row>
    <row r="29" spans="1:16" ht="18.95" customHeight="1" x14ac:dyDescent="0.2">
      <c r="A29" s="9"/>
      <c r="B29" s="9"/>
      <c r="C29" s="9"/>
      <c r="D29" s="9"/>
      <c r="E29" s="12">
        <f t="shared" si="2"/>
        <v>0</v>
      </c>
      <c r="G29" s="13">
        <f t="shared" si="0"/>
        <v>43101</v>
      </c>
      <c r="H29" s="13">
        <f t="shared" si="1"/>
        <v>0</v>
      </c>
      <c r="I29" s="14">
        <f t="shared" si="10"/>
        <v>0</v>
      </c>
      <c r="J29" s="16">
        <f t="shared" si="3"/>
        <v>0</v>
      </c>
      <c r="K29" s="16">
        <f t="shared" si="4"/>
        <v>0</v>
      </c>
      <c r="L29" s="16">
        <f t="shared" si="5"/>
        <v>0</v>
      </c>
      <c r="M29" s="16">
        <f t="shared" si="6"/>
        <v>0</v>
      </c>
      <c r="N29" s="16">
        <f t="shared" si="7"/>
        <v>0</v>
      </c>
      <c r="O29" s="16">
        <f t="shared" si="8"/>
        <v>0</v>
      </c>
      <c r="P29" s="16">
        <f t="shared" si="9"/>
        <v>0</v>
      </c>
    </row>
    <row r="30" spans="1:16" ht="18.95" customHeight="1" x14ac:dyDescent="0.2">
      <c r="A30" s="9"/>
      <c r="B30" s="9"/>
      <c r="C30" s="9"/>
      <c r="D30" s="9"/>
      <c r="E30" s="12">
        <f t="shared" si="2"/>
        <v>0</v>
      </c>
      <c r="G30" s="13">
        <f t="shared" si="0"/>
        <v>43101</v>
      </c>
      <c r="H30" s="13">
        <f t="shared" si="1"/>
        <v>0</v>
      </c>
      <c r="I30" s="14">
        <f t="shared" si="10"/>
        <v>0</v>
      </c>
      <c r="J30" s="16">
        <f t="shared" si="3"/>
        <v>0</v>
      </c>
      <c r="K30" s="16">
        <f t="shared" si="4"/>
        <v>0</v>
      </c>
      <c r="L30" s="16">
        <f t="shared" si="5"/>
        <v>0</v>
      </c>
      <c r="M30" s="16">
        <f t="shared" si="6"/>
        <v>0</v>
      </c>
      <c r="N30" s="16">
        <f t="shared" si="7"/>
        <v>0</v>
      </c>
      <c r="O30" s="16">
        <f t="shared" si="8"/>
        <v>0</v>
      </c>
      <c r="P30" s="16">
        <f t="shared" si="9"/>
        <v>0</v>
      </c>
    </row>
    <row r="31" spans="1:16" ht="18.95" customHeight="1" x14ac:dyDescent="0.2">
      <c r="A31" s="9"/>
      <c r="B31" s="9"/>
      <c r="C31" s="9"/>
      <c r="D31" s="9"/>
      <c r="E31" s="12">
        <f t="shared" si="2"/>
        <v>0</v>
      </c>
      <c r="G31" s="13">
        <f t="shared" si="0"/>
        <v>43101</v>
      </c>
      <c r="H31" s="13">
        <f t="shared" si="1"/>
        <v>0</v>
      </c>
      <c r="I31" s="14">
        <f t="shared" si="10"/>
        <v>0</v>
      </c>
      <c r="J31" s="16">
        <f t="shared" si="3"/>
        <v>0</v>
      </c>
      <c r="K31" s="16">
        <f t="shared" si="4"/>
        <v>0</v>
      </c>
      <c r="L31" s="16">
        <f t="shared" si="5"/>
        <v>0</v>
      </c>
      <c r="M31" s="16">
        <f t="shared" si="6"/>
        <v>0</v>
      </c>
      <c r="N31" s="16">
        <f t="shared" si="7"/>
        <v>0</v>
      </c>
      <c r="O31" s="16">
        <f t="shared" si="8"/>
        <v>0</v>
      </c>
      <c r="P31" s="16">
        <f t="shared" si="9"/>
        <v>0</v>
      </c>
    </row>
    <row r="32" spans="1:16" ht="18.95" customHeight="1" x14ac:dyDescent="0.2">
      <c r="A32" s="9"/>
      <c r="B32" s="9"/>
      <c r="C32" s="9"/>
      <c r="D32" s="9"/>
      <c r="E32" s="12">
        <f t="shared" si="2"/>
        <v>0</v>
      </c>
      <c r="G32" s="13">
        <f t="shared" si="0"/>
        <v>43101</v>
      </c>
      <c r="H32" s="13">
        <f t="shared" si="1"/>
        <v>0</v>
      </c>
      <c r="I32" s="14">
        <f t="shared" si="10"/>
        <v>0</v>
      </c>
      <c r="J32" s="16">
        <f t="shared" si="3"/>
        <v>0</v>
      </c>
      <c r="K32" s="16">
        <f t="shared" si="4"/>
        <v>0</v>
      </c>
      <c r="L32" s="16">
        <f t="shared" si="5"/>
        <v>0</v>
      </c>
      <c r="M32" s="16">
        <f t="shared" si="6"/>
        <v>0</v>
      </c>
      <c r="N32" s="16">
        <f t="shared" si="7"/>
        <v>0</v>
      </c>
      <c r="O32" s="16">
        <f t="shared" si="8"/>
        <v>0</v>
      </c>
      <c r="P32" s="16">
        <f t="shared" si="9"/>
        <v>0</v>
      </c>
    </row>
    <row r="33" spans="1:16" ht="18.95" customHeight="1" x14ac:dyDescent="0.2">
      <c r="A33" s="9"/>
      <c r="B33" s="9"/>
      <c r="C33" s="9">
        <v>0</v>
      </c>
      <c r="D33" s="9"/>
      <c r="E33" s="12">
        <f t="shared" si="2"/>
        <v>0</v>
      </c>
      <c r="G33" s="13">
        <f t="shared" si="0"/>
        <v>43101</v>
      </c>
      <c r="H33" s="13">
        <f t="shared" si="1"/>
        <v>0</v>
      </c>
      <c r="I33" s="14">
        <f t="shared" si="10"/>
        <v>0</v>
      </c>
      <c r="J33" s="16">
        <f t="shared" si="3"/>
        <v>0</v>
      </c>
      <c r="K33" s="16">
        <f t="shared" si="4"/>
        <v>0</v>
      </c>
      <c r="L33" s="16">
        <f t="shared" si="5"/>
        <v>0</v>
      </c>
      <c r="M33" s="16">
        <f t="shared" si="6"/>
        <v>0</v>
      </c>
      <c r="N33" s="16">
        <f t="shared" si="7"/>
        <v>0</v>
      </c>
      <c r="O33" s="16">
        <f t="shared" si="8"/>
        <v>0</v>
      </c>
      <c r="P33" s="16">
        <f t="shared" si="9"/>
        <v>0</v>
      </c>
    </row>
    <row r="34" spans="1:16" ht="18.95" customHeight="1" x14ac:dyDescent="0.2">
      <c r="A34" s="9"/>
      <c r="B34" s="9"/>
      <c r="C34" s="9">
        <v>0</v>
      </c>
      <c r="D34" s="9"/>
      <c r="E34" s="12">
        <f t="shared" si="2"/>
        <v>0</v>
      </c>
      <c r="G34" s="13">
        <f t="shared" si="0"/>
        <v>43101</v>
      </c>
      <c r="H34" s="13">
        <f t="shared" si="1"/>
        <v>0</v>
      </c>
      <c r="I34" s="14">
        <f t="shared" si="10"/>
        <v>0</v>
      </c>
      <c r="J34" s="16">
        <f t="shared" si="3"/>
        <v>0</v>
      </c>
      <c r="K34" s="16">
        <f t="shared" si="4"/>
        <v>0</v>
      </c>
      <c r="L34" s="16">
        <f t="shared" si="5"/>
        <v>0</v>
      </c>
      <c r="M34" s="16">
        <f t="shared" si="6"/>
        <v>0</v>
      </c>
      <c r="N34" s="16">
        <f t="shared" si="7"/>
        <v>0</v>
      </c>
      <c r="O34" s="16">
        <f t="shared" si="8"/>
        <v>0</v>
      </c>
      <c r="P34" s="16">
        <f t="shared" si="9"/>
        <v>0</v>
      </c>
    </row>
    <row r="35" spans="1:16" ht="18.95" customHeight="1" x14ac:dyDescent="0.2">
      <c r="A35" s="9"/>
      <c r="B35" s="9"/>
      <c r="C35" s="9">
        <v>0</v>
      </c>
      <c r="D35" s="9"/>
      <c r="E35" s="12">
        <f t="shared" si="2"/>
        <v>0</v>
      </c>
      <c r="G35" s="13">
        <f t="shared" si="0"/>
        <v>43101</v>
      </c>
      <c r="H35" s="13">
        <f t="shared" si="1"/>
        <v>0</v>
      </c>
      <c r="I35" s="14">
        <f t="shared" si="10"/>
        <v>0</v>
      </c>
      <c r="J35" s="16">
        <f t="shared" si="3"/>
        <v>0</v>
      </c>
      <c r="K35" s="16">
        <f t="shared" si="4"/>
        <v>0</v>
      </c>
      <c r="L35" s="16">
        <f t="shared" si="5"/>
        <v>0</v>
      </c>
      <c r="M35" s="16">
        <f t="shared" si="6"/>
        <v>0</v>
      </c>
      <c r="N35" s="16">
        <f t="shared" si="7"/>
        <v>0</v>
      </c>
      <c r="O35" s="16">
        <f t="shared" si="8"/>
        <v>0</v>
      </c>
      <c r="P35" s="16">
        <f t="shared" si="9"/>
        <v>0</v>
      </c>
    </row>
    <row r="36" spans="1:16" ht="18.95" customHeight="1" x14ac:dyDescent="0.2">
      <c r="A36" s="9"/>
      <c r="B36" s="9"/>
      <c r="C36" s="9">
        <v>0</v>
      </c>
      <c r="D36" s="9"/>
      <c r="E36" s="12">
        <f t="shared" si="2"/>
        <v>0</v>
      </c>
      <c r="G36" s="13">
        <f t="shared" si="0"/>
        <v>43101</v>
      </c>
      <c r="H36" s="13">
        <f t="shared" si="1"/>
        <v>0</v>
      </c>
      <c r="I36" s="14">
        <f t="shared" si="10"/>
        <v>0</v>
      </c>
      <c r="J36" s="16">
        <f t="shared" si="3"/>
        <v>0</v>
      </c>
      <c r="K36" s="16">
        <f t="shared" si="4"/>
        <v>0</v>
      </c>
      <c r="L36" s="16">
        <f t="shared" si="5"/>
        <v>0</v>
      </c>
      <c r="M36" s="16">
        <f t="shared" si="6"/>
        <v>0</v>
      </c>
      <c r="N36" s="16">
        <f t="shared" si="7"/>
        <v>0</v>
      </c>
      <c r="O36" s="16">
        <f t="shared" si="8"/>
        <v>0</v>
      </c>
      <c r="P36" s="16">
        <f t="shared" si="9"/>
        <v>0</v>
      </c>
    </row>
    <row r="37" spans="1:16" ht="18.95" customHeight="1" x14ac:dyDescent="0.2">
      <c r="A37" s="9"/>
      <c r="B37" s="9"/>
      <c r="C37" s="9">
        <v>0</v>
      </c>
      <c r="D37" s="9"/>
      <c r="E37" s="12">
        <f t="shared" si="2"/>
        <v>0</v>
      </c>
      <c r="G37" s="13">
        <f t="shared" si="0"/>
        <v>43101</v>
      </c>
      <c r="H37" s="13">
        <f t="shared" si="1"/>
        <v>0</v>
      </c>
      <c r="I37" s="14">
        <f t="shared" si="10"/>
        <v>0</v>
      </c>
      <c r="J37" s="16">
        <f t="shared" si="3"/>
        <v>0</v>
      </c>
      <c r="K37" s="16">
        <f t="shared" si="4"/>
        <v>0</v>
      </c>
      <c r="L37" s="16">
        <f t="shared" si="5"/>
        <v>0</v>
      </c>
      <c r="M37" s="16">
        <f t="shared" si="6"/>
        <v>0</v>
      </c>
      <c r="N37" s="16">
        <f t="shared" si="7"/>
        <v>0</v>
      </c>
      <c r="O37" s="16">
        <f t="shared" si="8"/>
        <v>0</v>
      </c>
      <c r="P37" s="16">
        <f t="shared" si="9"/>
        <v>0</v>
      </c>
    </row>
    <row r="38" spans="1:16" ht="18.95" customHeight="1" x14ac:dyDescent="0.2">
      <c r="A38" s="9"/>
      <c r="B38" s="9"/>
      <c r="C38" s="9">
        <v>0</v>
      </c>
      <c r="D38" s="9"/>
      <c r="E38" s="12">
        <f t="shared" si="2"/>
        <v>0</v>
      </c>
      <c r="G38" s="13">
        <f t="shared" si="0"/>
        <v>43101</v>
      </c>
      <c r="H38" s="13">
        <f t="shared" si="1"/>
        <v>0</v>
      </c>
      <c r="I38" s="14">
        <f t="shared" si="10"/>
        <v>0</v>
      </c>
      <c r="J38" s="16">
        <f t="shared" si="3"/>
        <v>0</v>
      </c>
      <c r="K38" s="16">
        <f t="shared" si="4"/>
        <v>0</v>
      </c>
      <c r="L38" s="16">
        <f t="shared" si="5"/>
        <v>0</v>
      </c>
      <c r="M38" s="16">
        <f t="shared" si="6"/>
        <v>0</v>
      </c>
      <c r="N38" s="16">
        <f t="shared" si="7"/>
        <v>0</v>
      </c>
      <c r="O38" s="16">
        <f t="shared" si="8"/>
        <v>0</v>
      </c>
      <c r="P38" s="16">
        <f t="shared" si="9"/>
        <v>0</v>
      </c>
    </row>
    <row r="39" spans="1:16" ht="18.95" customHeight="1" x14ac:dyDescent="0.2">
      <c r="A39" s="9"/>
      <c r="B39" s="9"/>
      <c r="C39" s="9">
        <v>0</v>
      </c>
      <c r="D39" s="9"/>
      <c r="E39" s="12">
        <f t="shared" si="2"/>
        <v>0</v>
      </c>
      <c r="G39" s="13">
        <f t="shared" si="0"/>
        <v>43101</v>
      </c>
      <c r="H39" s="13">
        <f t="shared" si="1"/>
        <v>0</v>
      </c>
      <c r="I39" s="14">
        <f t="shared" si="10"/>
        <v>0</v>
      </c>
      <c r="J39" s="16">
        <f t="shared" si="3"/>
        <v>0</v>
      </c>
      <c r="K39" s="16">
        <f t="shared" si="4"/>
        <v>0</v>
      </c>
      <c r="L39" s="16">
        <f t="shared" si="5"/>
        <v>0</v>
      </c>
      <c r="M39" s="16">
        <f t="shared" si="6"/>
        <v>0</v>
      </c>
      <c r="N39" s="16">
        <f t="shared" si="7"/>
        <v>0</v>
      </c>
      <c r="O39" s="16">
        <f t="shared" si="8"/>
        <v>0</v>
      </c>
      <c r="P39" s="16">
        <f t="shared" si="9"/>
        <v>0</v>
      </c>
    </row>
    <row r="40" spans="1:16" ht="18.95" customHeight="1" x14ac:dyDescent="0.2">
      <c r="A40" s="9"/>
      <c r="B40" s="9"/>
      <c r="C40" s="9">
        <v>0</v>
      </c>
      <c r="D40" s="9"/>
      <c r="E40" s="12">
        <f t="shared" si="2"/>
        <v>0</v>
      </c>
      <c r="G40" s="13">
        <f t="shared" si="0"/>
        <v>43101</v>
      </c>
      <c r="H40" s="13">
        <f t="shared" si="1"/>
        <v>0</v>
      </c>
      <c r="I40" s="14">
        <f t="shared" si="10"/>
        <v>0</v>
      </c>
      <c r="J40" s="16">
        <f t="shared" si="3"/>
        <v>0</v>
      </c>
      <c r="K40" s="16">
        <f t="shared" si="4"/>
        <v>0</v>
      </c>
      <c r="L40" s="16">
        <f t="shared" si="5"/>
        <v>0</v>
      </c>
      <c r="M40" s="16">
        <f t="shared" si="6"/>
        <v>0</v>
      </c>
      <c r="N40" s="16">
        <f t="shared" si="7"/>
        <v>0</v>
      </c>
      <c r="O40" s="16">
        <f t="shared" si="8"/>
        <v>0</v>
      </c>
      <c r="P40" s="16">
        <f t="shared" si="9"/>
        <v>0</v>
      </c>
    </row>
    <row r="41" spans="1:16" ht="18.95" customHeight="1" x14ac:dyDescent="0.2">
      <c r="A41" s="9"/>
      <c r="B41" s="9"/>
      <c r="C41" s="9">
        <v>0</v>
      </c>
      <c r="D41" s="9"/>
      <c r="E41" s="12">
        <f t="shared" si="2"/>
        <v>0</v>
      </c>
      <c r="G41" s="13">
        <f t="shared" ref="G41:G75" si="11">IF(OR(A41=0,B41=0),$G$77,DATE($E$4,B41,A41))</f>
        <v>43101</v>
      </c>
      <c r="H41" s="13">
        <f t="shared" si="1"/>
        <v>0</v>
      </c>
      <c r="I41" s="14">
        <f t="shared" si="10"/>
        <v>0</v>
      </c>
      <c r="J41" s="16">
        <f t="shared" si="3"/>
        <v>0</v>
      </c>
      <c r="K41" s="16">
        <f t="shared" si="4"/>
        <v>0</v>
      </c>
      <c r="L41" s="16">
        <f t="shared" si="5"/>
        <v>0</v>
      </c>
      <c r="M41" s="16">
        <f t="shared" si="6"/>
        <v>0</v>
      </c>
      <c r="N41" s="16">
        <f t="shared" si="7"/>
        <v>0</v>
      </c>
      <c r="O41" s="16">
        <f t="shared" si="8"/>
        <v>0</v>
      </c>
      <c r="P41" s="16">
        <f t="shared" si="9"/>
        <v>0</v>
      </c>
    </row>
    <row r="42" spans="1:16" ht="18.95" customHeight="1" x14ac:dyDescent="0.2">
      <c r="A42" s="9"/>
      <c r="B42" s="9"/>
      <c r="C42" s="9">
        <v>0</v>
      </c>
      <c r="D42" s="9"/>
      <c r="E42" s="12">
        <f t="shared" si="2"/>
        <v>0</v>
      </c>
      <c r="G42" s="13">
        <f t="shared" si="11"/>
        <v>43101</v>
      </c>
      <c r="H42" s="13">
        <f t="shared" si="1"/>
        <v>0</v>
      </c>
      <c r="I42" s="14">
        <f t="shared" si="10"/>
        <v>0</v>
      </c>
      <c r="J42" s="16">
        <f t="shared" si="3"/>
        <v>0</v>
      </c>
      <c r="K42" s="16">
        <f t="shared" si="4"/>
        <v>0</v>
      </c>
      <c r="L42" s="16">
        <f t="shared" si="5"/>
        <v>0</v>
      </c>
      <c r="M42" s="16">
        <f t="shared" si="6"/>
        <v>0</v>
      </c>
      <c r="N42" s="16">
        <f t="shared" si="7"/>
        <v>0</v>
      </c>
      <c r="O42" s="16">
        <f t="shared" si="8"/>
        <v>0</v>
      </c>
      <c r="P42" s="16">
        <f t="shared" si="9"/>
        <v>0</v>
      </c>
    </row>
    <row r="43" spans="1:16" ht="18.95" customHeight="1" x14ac:dyDescent="0.2">
      <c r="A43" s="9"/>
      <c r="B43" s="9"/>
      <c r="C43" s="9">
        <v>0</v>
      </c>
      <c r="D43" s="9"/>
      <c r="E43" s="12">
        <f t="shared" si="2"/>
        <v>0</v>
      </c>
      <c r="G43" s="13">
        <f t="shared" si="11"/>
        <v>43101</v>
      </c>
      <c r="H43" s="13">
        <f t="shared" si="1"/>
        <v>0</v>
      </c>
      <c r="I43" s="14">
        <f t="shared" si="10"/>
        <v>0</v>
      </c>
      <c r="J43" s="16">
        <f t="shared" si="3"/>
        <v>0</v>
      </c>
      <c r="K43" s="16">
        <f t="shared" si="4"/>
        <v>0</v>
      </c>
      <c r="L43" s="16">
        <f t="shared" si="5"/>
        <v>0</v>
      </c>
      <c r="M43" s="16">
        <f t="shared" si="6"/>
        <v>0</v>
      </c>
      <c r="N43" s="16">
        <f t="shared" si="7"/>
        <v>0</v>
      </c>
      <c r="O43" s="16">
        <f t="shared" si="8"/>
        <v>0</v>
      </c>
      <c r="P43" s="16">
        <f t="shared" si="9"/>
        <v>0</v>
      </c>
    </row>
    <row r="44" spans="1:16" ht="18.95" customHeight="1" x14ac:dyDescent="0.2">
      <c r="A44" s="9"/>
      <c r="B44" s="9"/>
      <c r="C44" s="9">
        <v>0</v>
      </c>
      <c r="D44" s="9"/>
      <c r="E44" s="12">
        <f t="shared" si="2"/>
        <v>0</v>
      </c>
      <c r="G44" s="13">
        <f t="shared" si="11"/>
        <v>43101</v>
      </c>
      <c r="H44" s="13">
        <f t="shared" si="1"/>
        <v>0</v>
      </c>
      <c r="I44" s="14">
        <f t="shared" si="10"/>
        <v>0</v>
      </c>
      <c r="J44" s="16">
        <f t="shared" si="3"/>
        <v>0</v>
      </c>
      <c r="K44" s="16">
        <f t="shared" si="4"/>
        <v>0</v>
      </c>
      <c r="L44" s="16">
        <f t="shared" si="5"/>
        <v>0</v>
      </c>
      <c r="M44" s="16">
        <f t="shared" si="6"/>
        <v>0</v>
      </c>
      <c r="N44" s="16">
        <f t="shared" si="7"/>
        <v>0</v>
      </c>
      <c r="O44" s="16">
        <f t="shared" si="8"/>
        <v>0</v>
      </c>
      <c r="P44" s="16">
        <f t="shared" si="9"/>
        <v>0</v>
      </c>
    </row>
    <row r="45" spans="1:16" ht="18.95" customHeight="1" x14ac:dyDescent="0.2">
      <c r="A45" s="9"/>
      <c r="B45" s="9"/>
      <c r="C45" s="9">
        <v>0</v>
      </c>
      <c r="D45" s="9"/>
      <c r="E45" s="12">
        <f t="shared" si="2"/>
        <v>0</v>
      </c>
      <c r="G45" s="13">
        <f t="shared" si="11"/>
        <v>43101</v>
      </c>
      <c r="H45" s="13">
        <f t="shared" si="1"/>
        <v>0</v>
      </c>
      <c r="I45" s="14">
        <f t="shared" si="10"/>
        <v>0</v>
      </c>
      <c r="J45" s="16">
        <f t="shared" si="3"/>
        <v>0</v>
      </c>
      <c r="K45" s="16">
        <f t="shared" si="4"/>
        <v>0</v>
      </c>
      <c r="L45" s="16">
        <f t="shared" si="5"/>
        <v>0</v>
      </c>
      <c r="M45" s="16">
        <f t="shared" si="6"/>
        <v>0</v>
      </c>
      <c r="N45" s="16">
        <f t="shared" si="7"/>
        <v>0</v>
      </c>
      <c r="O45" s="16">
        <f t="shared" si="8"/>
        <v>0</v>
      </c>
      <c r="P45" s="16">
        <f t="shared" si="9"/>
        <v>0</v>
      </c>
    </row>
    <row r="46" spans="1:16" ht="18.95" customHeight="1" x14ac:dyDescent="0.2">
      <c r="A46" s="9"/>
      <c r="B46" s="9"/>
      <c r="C46" s="9">
        <v>0</v>
      </c>
      <c r="D46" s="9"/>
      <c r="E46" s="12">
        <f t="shared" si="2"/>
        <v>0</v>
      </c>
      <c r="G46" s="13">
        <f t="shared" si="11"/>
        <v>43101</v>
      </c>
      <c r="H46" s="13">
        <f t="shared" si="1"/>
        <v>0</v>
      </c>
      <c r="I46" s="14">
        <f t="shared" si="10"/>
        <v>0</v>
      </c>
      <c r="J46" s="16">
        <f t="shared" si="3"/>
        <v>0</v>
      </c>
      <c r="K46" s="16">
        <f t="shared" si="4"/>
        <v>0</v>
      </c>
      <c r="L46" s="16">
        <f t="shared" si="5"/>
        <v>0</v>
      </c>
      <c r="M46" s="16">
        <f t="shared" si="6"/>
        <v>0</v>
      </c>
      <c r="N46" s="16">
        <f t="shared" si="7"/>
        <v>0</v>
      </c>
      <c r="O46" s="16">
        <f t="shared" si="8"/>
        <v>0</v>
      </c>
      <c r="P46" s="16">
        <f t="shared" si="9"/>
        <v>0</v>
      </c>
    </row>
    <row r="47" spans="1:16" ht="18.95" customHeight="1" x14ac:dyDescent="0.2">
      <c r="A47" s="9"/>
      <c r="B47" s="9"/>
      <c r="C47" s="9">
        <v>0</v>
      </c>
      <c r="D47" s="9"/>
      <c r="E47" s="12">
        <f t="shared" si="2"/>
        <v>0</v>
      </c>
      <c r="G47" s="13">
        <f t="shared" si="11"/>
        <v>43101</v>
      </c>
      <c r="H47" s="13">
        <f t="shared" si="1"/>
        <v>0</v>
      </c>
      <c r="I47" s="14">
        <f t="shared" si="10"/>
        <v>0</v>
      </c>
      <c r="J47" s="16">
        <f t="shared" si="3"/>
        <v>0</v>
      </c>
      <c r="K47" s="16">
        <f t="shared" si="4"/>
        <v>0</v>
      </c>
      <c r="L47" s="16">
        <f t="shared" si="5"/>
        <v>0</v>
      </c>
      <c r="M47" s="16">
        <f t="shared" si="6"/>
        <v>0</v>
      </c>
      <c r="N47" s="16">
        <f t="shared" si="7"/>
        <v>0</v>
      </c>
      <c r="O47" s="16">
        <f t="shared" si="8"/>
        <v>0</v>
      </c>
      <c r="P47" s="16">
        <f t="shared" si="9"/>
        <v>0</v>
      </c>
    </row>
    <row r="48" spans="1:16" ht="18.95" customHeight="1" x14ac:dyDescent="0.2">
      <c r="A48" s="9"/>
      <c r="B48" s="9"/>
      <c r="C48" s="9">
        <v>0</v>
      </c>
      <c r="D48" s="9"/>
      <c r="E48" s="12">
        <f t="shared" si="2"/>
        <v>0</v>
      </c>
      <c r="G48" s="13">
        <f t="shared" si="11"/>
        <v>43101</v>
      </c>
      <c r="H48" s="13">
        <f t="shared" si="1"/>
        <v>0</v>
      </c>
      <c r="I48" s="14">
        <f t="shared" si="10"/>
        <v>0</v>
      </c>
      <c r="J48" s="16">
        <f t="shared" si="3"/>
        <v>0</v>
      </c>
      <c r="K48" s="16">
        <f t="shared" si="4"/>
        <v>0</v>
      </c>
      <c r="L48" s="16">
        <f t="shared" si="5"/>
        <v>0</v>
      </c>
      <c r="M48" s="16">
        <f t="shared" si="6"/>
        <v>0</v>
      </c>
      <c r="N48" s="16">
        <f t="shared" si="7"/>
        <v>0</v>
      </c>
      <c r="O48" s="16">
        <f t="shared" si="8"/>
        <v>0</v>
      </c>
      <c r="P48" s="16">
        <f t="shared" si="9"/>
        <v>0</v>
      </c>
    </row>
    <row r="49" spans="1:16" ht="18.95" customHeight="1" x14ac:dyDescent="0.2">
      <c r="A49" s="9"/>
      <c r="B49" s="9"/>
      <c r="C49" s="9">
        <v>0</v>
      </c>
      <c r="D49" s="9"/>
      <c r="E49" s="12">
        <f t="shared" si="2"/>
        <v>0</v>
      </c>
      <c r="G49" s="13">
        <f t="shared" si="11"/>
        <v>43101</v>
      </c>
      <c r="H49" s="13">
        <f t="shared" si="1"/>
        <v>0</v>
      </c>
      <c r="I49" s="14">
        <f t="shared" si="10"/>
        <v>0</v>
      </c>
      <c r="J49" s="16">
        <f t="shared" si="3"/>
        <v>0</v>
      </c>
      <c r="K49" s="16">
        <f t="shared" si="4"/>
        <v>0</v>
      </c>
      <c r="L49" s="16">
        <f t="shared" si="5"/>
        <v>0</v>
      </c>
      <c r="M49" s="16">
        <f t="shared" si="6"/>
        <v>0</v>
      </c>
      <c r="N49" s="16">
        <f t="shared" si="7"/>
        <v>0</v>
      </c>
      <c r="O49" s="16">
        <f t="shared" si="8"/>
        <v>0</v>
      </c>
      <c r="P49" s="16">
        <f t="shared" si="9"/>
        <v>0</v>
      </c>
    </row>
    <row r="50" spans="1:16" ht="18.95" customHeight="1" x14ac:dyDescent="0.2">
      <c r="A50" s="9"/>
      <c r="B50" s="9"/>
      <c r="C50" s="9">
        <v>0</v>
      </c>
      <c r="D50" s="9"/>
      <c r="E50" s="12">
        <f t="shared" si="2"/>
        <v>0</v>
      </c>
      <c r="G50" s="13">
        <f t="shared" si="11"/>
        <v>43101</v>
      </c>
      <c r="H50" s="13">
        <f t="shared" si="1"/>
        <v>0</v>
      </c>
      <c r="I50" s="14">
        <f t="shared" si="10"/>
        <v>0</v>
      </c>
      <c r="J50" s="16">
        <f t="shared" si="3"/>
        <v>0</v>
      </c>
      <c r="K50" s="16">
        <f t="shared" si="4"/>
        <v>0</v>
      </c>
      <c r="L50" s="16">
        <f t="shared" si="5"/>
        <v>0</v>
      </c>
      <c r="M50" s="16">
        <f t="shared" si="6"/>
        <v>0</v>
      </c>
      <c r="N50" s="16">
        <f t="shared" si="7"/>
        <v>0</v>
      </c>
      <c r="O50" s="16">
        <f t="shared" si="8"/>
        <v>0</v>
      </c>
      <c r="P50" s="16">
        <f t="shared" si="9"/>
        <v>0</v>
      </c>
    </row>
    <row r="51" spans="1:16" ht="18.95" customHeight="1" x14ac:dyDescent="0.2">
      <c r="A51" s="9"/>
      <c r="B51" s="9"/>
      <c r="C51" s="9">
        <v>0</v>
      </c>
      <c r="D51" s="9"/>
      <c r="E51" s="12">
        <f t="shared" si="2"/>
        <v>0</v>
      </c>
      <c r="G51" s="13">
        <f t="shared" si="11"/>
        <v>43101</v>
      </c>
      <c r="H51" s="13">
        <f t="shared" si="1"/>
        <v>0</v>
      </c>
      <c r="I51" s="14">
        <f t="shared" si="10"/>
        <v>0</v>
      </c>
      <c r="J51" s="16">
        <f t="shared" si="3"/>
        <v>0</v>
      </c>
      <c r="K51" s="16">
        <f t="shared" si="4"/>
        <v>0</v>
      </c>
      <c r="L51" s="16">
        <f t="shared" si="5"/>
        <v>0</v>
      </c>
      <c r="M51" s="16">
        <f t="shared" si="6"/>
        <v>0</v>
      </c>
      <c r="N51" s="16">
        <f t="shared" si="7"/>
        <v>0</v>
      </c>
      <c r="O51" s="16">
        <f t="shared" si="8"/>
        <v>0</v>
      </c>
      <c r="P51" s="16">
        <f t="shared" si="9"/>
        <v>0</v>
      </c>
    </row>
    <row r="52" spans="1:16" ht="18.95" customHeight="1" x14ac:dyDescent="0.2">
      <c r="A52" s="9"/>
      <c r="B52" s="9"/>
      <c r="C52" s="9">
        <v>0</v>
      </c>
      <c r="D52" s="9"/>
      <c r="E52" s="12">
        <f t="shared" si="2"/>
        <v>0</v>
      </c>
      <c r="G52" s="13">
        <f t="shared" si="11"/>
        <v>43101</v>
      </c>
      <c r="H52" s="13">
        <f t="shared" si="1"/>
        <v>0</v>
      </c>
      <c r="I52" s="14">
        <f t="shared" si="10"/>
        <v>0</v>
      </c>
      <c r="J52" s="16">
        <f t="shared" si="3"/>
        <v>0</v>
      </c>
      <c r="K52" s="16">
        <f t="shared" si="4"/>
        <v>0</v>
      </c>
      <c r="L52" s="16">
        <f t="shared" si="5"/>
        <v>0</v>
      </c>
      <c r="M52" s="16">
        <f t="shared" si="6"/>
        <v>0</v>
      </c>
      <c r="N52" s="16">
        <f t="shared" si="7"/>
        <v>0</v>
      </c>
      <c r="O52" s="16">
        <f t="shared" si="8"/>
        <v>0</v>
      </c>
      <c r="P52" s="16">
        <f t="shared" si="9"/>
        <v>0</v>
      </c>
    </row>
    <row r="53" spans="1:16" ht="18.95" customHeight="1" x14ac:dyDescent="0.2">
      <c r="A53" s="9"/>
      <c r="B53" s="9"/>
      <c r="C53" s="9">
        <v>0</v>
      </c>
      <c r="D53" s="9"/>
      <c r="E53" s="12">
        <f t="shared" si="2"/>
        <v>0</v>
      </c>
      <c r="G53" s="13">
        <f t="shared" si="11"/>
        <v>43101</v>
      </c>
      <c r="H53" s="13">
        <f t="shared" si="1"/>
        <v>0</v>
      </c>
      <c r="I53" s="14">
        <f t="shared" si="10"/>
        <v>0</v>
      </c>
      <c r="J53" s="16">
        <f t="shared" si="3"/>
        <v>0</v>
      </c>
      <c r="K53" s="16">
        <f t="shared" si="4"/>
        <v>0</v>
      </c>
      <c r="L53" s="16">
        <f t="shared" si="5"/>
        <v>0</v>
      </c>
      <c r="M53" s="16">
        <f t="shared" si="6"/>
        <v>0</v>
      </c>
      <c r="N53" s="16">
        <f t="shared" si="7"/>
        <v>0</v>
      </c>
      <c r="O53" s="16">
        <f t="shared" si="8"/>
        <v>0</v>
      </c>
      <c r="P53" s="16">
        <f t="shared" si="9"/>
        <v>0</v>
      </c>
    </row>
    <row r="54" spans="1:16" ht="18.95" customHeight="1" x14ac:dyDescent="0.2">
      <c r="A54" s="9"/>
      <c r="B54" s="9"/>
      <c r="C54" s="9">
        <v>0</v>
      </c>
      <c r="D54" s="9"/>
      <c r="E54" s="12">
        <f t="shared" si="2"/>
        <v>0</v>
      </c>
      <c r="G54" s="13">
        <f t="shared" si="11"/>
        <v>43101</v>
      </c>
      <c r="H54" s="13">
        <f t="shared" si="1"/>
        <v>0</v>
      </c>
      <c r="I54" s="14">
        <f t="shared" si="10"/>
        <v>0</v>
      </c>
      <c r="J54" s="16">
        <f t="shared" si="3"/>
        <v>0</v>
      </c>
      <c r="K54" s="16">
        <f t="shared" si="4"/>
        <v>0</v>
      </c>
      <c r="L54" s="16">
        <f t="shared" si="5"/>
        <v>0</v>
      </c>
      <c r="M54" s="16">
        <f t="shared" si="6"/>
        <v>0</v>
      </c>
      <c r="N54" s="16">
        <f t="shared" si="7"/>
        <v>0</v>
      </c>
      <c r="O54" s="16">
        <f t="shared" si="8"/>
        <v>0</v>
      </c>
      <c r="P54" s="16">
        <f t="shared" si="9"/>
        <v>0</v>
      </c>
    </row>
    <row r="55" spans="1:16" ht="18.95" customHeight="1" x14ac:dyDescent="0.2">
      <c r="A55" s="9"/>
      <c r="B55" s="9"/>
      <c r="C55" s="9">
        <v>0</v>
      </c>
      <c r="D55" s="9"/>
      <c r="E55" s="12">
        <f t="shared" si="2"/>
        <v>0</v>
      </c>
      <c r="G55" s="13">
        <f t="shared" si="11"/>
        <v>43101</v>
      </c>
      <c r="H55" s="13">
        <f t="shared" si="1"/>
        <v>0</v>
      </c>
      <c r="I55" s="14">
        <f t="shared" si="10"/>
        <v>0</v>
      </c>
      <c r="J55" s="16">
        <f t="shared" si="3"/>
        <v>0</v>
      </c>
      <c r="K55" s="16">
        <f t="shared" si="4"/>
        <v>0</v>
      </c>
      <c r="L55" s="16">
        <f t="shared" si="5"/>
        <v>0</v>
      </c>
      <c r="M55" s="16">
        <f t="shared" si="6"/>
        <v>0</v>
      </c>
      <c r="N55" s="16">
        <f t="shared" si="7"/>
        <v>0</v>
      </c>
      <c r="O55" s="16">
        <f t="shared" si="8"/>
        <v>0</v>
      </c>
      <c r="P55" s="16">
        <f t="shared" si="9"/>
        <v>0</v>
      </c>
    </row>
    <row r="56" spans="1:16" ht="18.95" customHeight="1" x14ac:dyDescent="0.2">
      <c r="A56" s="9"/>
      <c r="B56" s="9"/>
      <c r="C56" s="9">
        <v>0</v>
      </c>
      <c r="D56" s="9"/>
      <c r="E56" s="12">
        <f t="shared" si="2"/>
        <v>0</v>
      </c>
      <c r="G56" s="13">
        <f t="shared" si="11"/>
        <v>43101</v>
      </c>
      <c r="H56" s="13">
        <f t="shared" si="1"/>
        <v>0</v>
      </c>
      <c r="I56" s="14">
        <f t="shared" si="10"/>
        <v>0</v>
      </c>
      <c r="J56" s="16">
        <f t="shared" si="3"/>
        <v>0</v>
      </c>
      <c r="K56" s="16">
        <f t="shared" si="4"/>
        <v>0</v>
      </c>
      <c r="L56" s="16">
        <f t="shared" si="5"/>
        <v>0</v>
      </c>
      <c r="M56" s="16">
        <f t="shared" si="6"/>
        <v>0</v>
      </c>
      <c r="N56" s="16">
        <f t="shared" si="7"/>
        <v>0</v>
      </c>
      <c r="O56" s="16">
        <f t="shared" si="8"/>
        <v>0</v>
      </c>
      <c r="P56" s="16">
        <f t="shared" si="9"/>
        <v>0</v>
      </c>
    </row>
    <row r="57" spans="1:16" ht="18.95" customHeight="1" x14ac:dyDescent="0.2">
      <c r="A57" s="9"/>
      <c r="B57" s="9"/>
      <c r="C57" s="9">
        <v>0</v>
      </c>
      <c r="D57" s="9"/>
      <c r="E57" s="12">
        <f t="shared" si="2"/>
        <v>0</v>
      </c>
      <c r="G57" s="13">
        <f t="shared" si="11"/>
        <v>43101</v>
      </c>
      <c r="H57" s="13">
        <f t="shared" si="1"/>
        <v>0</v>
      </c>
      <c r="I57" s="14">
        <f t="shared" si="10"/>
        <v>0</v>
      </c>
      <c r="J57" s="16">
        <f t="shared" si="3"/>
        <v>0</v>
      </c>
      <c r="K57" s="16">
        <f t="shared" si="4"/>
        <v>0</v>
      </c>
      <c r="L57" s="16">
        <f t="shared" si="5"/>
        <v>0</v>
      </c>
      <c r="M57" s="16">
        <f t="shared" si="6"/>
        <v>0</v>
      </c>
      <c r="N57" s="16">
        <f t="shared" si="7"/>
        <v>0</v>
      </c>
      <c r="O57" s="16">
        <f t="shared" si="8"/>
        <v>0</v>
      </c>
      <c r="P57" s="16">
        <f t="shared" si="9"/>
        <v>0</v>
      </c>
    </row>
    <row r="58" spans="1:16" ht="18.95" customHeight="1" x14ac:dyDescent="0.2">
      <c r="A58" s="9"/>
      <c r="B58" s="9"/>
      <c r="C58" s="9">
        <v>0</v>
      </c>
      <c r="D58" s="9"/>
      <c r="E58" s="12">
        <f t="shared" si="2"/>
        <v>0</v>
      </c>
      <c r="G58" s="13">
        <f t="shared" si="11"/>
        <v>43101</v>
      </c>
      <c r="H58" s="13">
        <f t="shared" si="1"/>
        <v>0</v>
      </c>
      <c r="I58" s="14">
        <f t="shared" si="10"/>
        <v>0</v>
      </c>
      <c r="J58" s="16">
        <f t="shared" si="3"/>
        <v>0</v>
      </c>
      <c r="K58" s="16">
        <f t="shared" si="4"/>
        <v>0</v>
      </c>
      <c r="L58" s="16">
        <f t="shared" si="5"/>
        <v>0</v>
      </c>
      <c r="M58" s="16">
        <f t="shared" si="6"/>
        <v>0</v>
      </c>
      <c r="N58" s="16">
        <f t="shared" si="7"/>
        <v>0</v>
      </c>
      <c r="O58" s="16">
        <f t="shared" si="8"/>
        <v>0</v>
      </c>
      <c r="P58" s="16">
        <f t="shared" si="9"/>
        <v>0</v>
      </c>
    </row>
    <row r="59" spans="1:16" ht="18.95" customHeight="1" x14ac:dyDescent="0.2">
      <c r="A59" s="9"/>
      <c r="B59" s="9"/>
      <c r="C59" s="9">
        <v>0</v>
      </c>
      <c r="D59" s="9"/>
      <c r="E59" s="12">
        <f t="shared" si="2"/>
        <v>0</v>
      </c>
      <c r="G59" s="13">
        <f t="shared" si="11"/>
        <v>43101</v>
      </c>
      <c r="H59" s="13">
        <f t="shared" si="1"/>
        <v>0</v>
      </c>
      <c r="I59" s="14">
        <f t="shared" si="10"/>
        <v>0</v>
      </c>
      <c r="J59" s="16">
        <f t="shared" si="3"/>
        <v>0</v>
      </c>
      <c r="K59" s="16">
        <f t="shared" si="4"/>
        <v>0</v>
      </c>
      <c r="L59" s="16">
        <f t="shared" si="5"/>
        <v>0</v>
      </c>
      <c r="M59" s="16">
        <f t="shared" si="6"/>
        <v>0</v>
      </c>
      <c r="N59" s="16">
        <f t="shared" si="7"/>
        <v>0</v>
      </c>
      <c r="O59" s="16">
        <f t="shared" si="8"/>
        <v>0</v>
      </c>
      <c r="P59" s="16">
        <f t="shared" si="9"/>
        <v>0</v>
      </c>
    </row>
    <row r="60" spans="1:16" ht="18.95" customHeight="1" x14ac:dyDescent="0.2">
      <c r="A60" s="9"/>
      <c r="B60" s="9"/>
      <c r="C60" s="9">
        <v>0</v>
      </c>
      <c r="D60" s="9"/>
      <c r="E60" s="12">
        <f t="shared" si="2"/>
        <v>0</v>
      </c>
      <c r="G60" s="13">
        <f t="shared" si="11"/>
        <v>43101</v>
      </c>
      <c r="H60" s="13">
        <f t="shared" si="1"/>
        <v>0</v>
      </c>
      <c r="I60" s="14">
        <f t="shared" si="10"/>
        <v>0</v>
      </c>
      <c r="J60" s="16">
        <f t="shared" si="3"/>
        <v>0</v>
      </c>
      <c r="K60" s="16">
        <f t="shared" si="4"/>
        <v>0</v>
      </c>
      <c r="L60" s="16">
        <f t="shared" si="5"/>
        <v>0</v>
      </c>
      <c r="M60" s="16">
        <f t="shared" si="6"/>
        <v>0</v>
      </c>
      <c r="N60" s="16">
        <f t="shared" si="7"/>
        <v>0</v>
      </c>
      <c r="O60" s="16">
        <f t="shared" si="8"/>
        <v>0</v>
      </c>
      <c r="P60" s="16">
        <f t="shared" si="9"/>
        <v>0</v>
      </c>
    </row>
    <row r="61" spans="1:16" ht="18.95" customHeight="1" x14ac:dyDescent="0.2">
      <c r="A61" s="9"/>
      <c r="B61" s="9"/>
      <c r="C61" s="9">
        <v>0</v>
      </c>
      <c r="D61" s="9"/>
      <c r="E61" s="12">
        <f t="shared" si="2"/>
        <v>0</v>
      </c>
      <c r="G61" s="13">
        <f t="shared" si="11"/>
        <v>43101</v>
      </c>
      <c r="H61" s="13">
        <f t="shared" si="1"/>
        <v>0</v>
      </c>
      <c r="I61" s="14">
        <f t="shared" si="10"/>
        <v>0</v>
      </c>
      <c r="J61" s="16">
        <f t="shared" si="3"/>
        <v>0</v>
      </c>
      <c r="K61" s="16">
        <f t="shared" si="4"/>
        <v>0</v>
      </c>
      <c r="L61" s="16">
        <f t="shared" si="5"/>
        <v>0</v>
      </c>
      <c r="M61" s="16">
        <f t="shared" si="6"/>
        <v>0</v>
      </c>
      <c r="N61" s="16">
        <f t="shared" si="7"/>
        <v>0</v>
      </c>
      <c r="O61" s="16">
        <f t="shared" si="8"/>
        <v>0</v>
      </c>
      <c r="P61" s="16">
        <f t="shared" si="9"/>
        <v>0</v>
      </c>
    </row>
    <row r="62" spans="1:16" ht="18.95" customHeight="1" x14ac:dyDescent="0.2">
      <c r="A62" s="9"/>
      <c r="B62" s="9"/>
      <c r="C62" s="9">
        <v>0</v>
      </c>
      <c r="D62" s="9"/>
      <c r="E62" s="12">
        <f t="shared" si="2"/>
        <v>0</v>
      </c>
      <c r="G62" s="13">
        <f t="shared" si="11"/>
        <v>43101</v>
      </c>
      <c r="H62" s="13">
        <f t="shared" si="1"/>
        <v>0</v>
      </c>
      <c r="I62" s="14">
        <f t="shared" si="10"/>
        <v>0</v>
      </c>
      <c r="J62" s="16">
        <f t="shared" si="3"/>
        <v>0</v>
      </c>
      <c r="K62" s="16">
        <f t="shared" si="4"/>
        <v>0</v>
      </c>
      <c r="L62" s="16">
        <f t="shared" si="5"/>
        <v>0</v>
      </c>
      <c r="M62" s="16">
        <f t="shared" si="6"/>
        <v>0</v>
      </c>
      <c r="N62" s="16">
        <f t="shared" si="7"/>
        <v>0</v>
      </c>
      <c r="O62" s="16">
        <f t="shared" si="8"/>
        <v>0</v>
      </c>
      <c r="P62" s="16">
        <f t="shared" si="9"/>
        <v>0</v>
      </c>
    </row>
    <row r="63" spans="1:16" ht="18.95" customHeight="1" x14ac:dyDescent="0.2">
      <c r="A63" s="9"/>
      <c r="B63" s="9"/>
      <c r="C63" s="9">
        <v>0</v>
      </c>
      <c r="D63" s="9"/>
      <c r="E63" s="12">
        <f t="shared" si="2"/>
        <v>0</v>
      </c>
      <c r="G63" s="13">
        <f t="shared" si="11"/>
        <v>43101</v>
      </c>
      <c r="H63" s="13">
        <f t="shared" si="1"/>
        <v>0</v>
      </c>
      <c r="I63" s="14">
        <f t="shared" si="10"/>
        <v>0</v>
      </c>
      <c r="J63" s="16">
        <f t="shared" si="3"/>
        <v>0</v>
      </c>
      <c r="K63" s="16">
        <f t="shared" si="4"/>
        <v>0</v>
      </c>
      <c r="L63" s="16">
        <f t="shared" si="5"/>
        <v>0</v>
      </c>
      <c r="M63" s="16">
        <f t="shared" si="6"/>
        <v>0</v>
      </c>
      <c r="N63" s="16">
        <f t="shared" si="7"/>
        <v>0</v>
      </c>
      <c r="O63" s="16">
        <f t="shared" si="8"/>
        <v>0</v>
      </c>
      <c r="P63" s="16">
        <f t="shared" si="9"/>
        <v>0</v>
      </c>
    </row>
    <row r="64" spans="1:16" ht="18.95" customHeight="1" x14ac:dyDescent="0.2">
      <c r="A64" s="9"/>
      <c r="B64" s="9"/>
      <c r="C64" s="9">
        <v>0</v>
      </c>
      <c r="D64" s="9"/>
      <c r="E64" s="12">
        <f t="shared" si="2"/>
        <v>0</v>
      </c>
      <c r="G64" s="13">
        <f t="shared" si="11"/>
        <v>43101</v>
      </c>
      <c r="H64" s="13">
        <f t="shared" si="1"/>
        <v>0</v>
      </c>
      <c r="I64" s="14">
        <f t="shared" si="10"/>
        <v>0</v>
      </c>
      <c r="J64" s="16">
        <f t="shared" si="3"/>
        <v>0</v>
      </c>
      <c r="K64" s="16">
        <f t="shared" si="4"/>
        <v>0</v>
      </c>
      <c r="L64" s="16">
        <f t="shared" si="5"/>
        <v>0</v>
      </c>
      <c r="M64" s="16">
        <f t="shared" si="6"/>
        <v>0</v>
      </c>
      <c r="N64" s="16">
        <f t="shared" si="7"/>
        <v>0</v>
      </c>
      <c r="O64" s="16">
        <f t="shared" si="8"/>
        <v>0</v>
      </c>
      <c r="P64" s="16">
        <f t="shared" si="9"/>
        <v>0</v>
      </c>
    </row>
    <row r="65" spans="1:16" ht="18.95" customHeight="1" x14ac:dyDescent="0.2">
      <c r="A65" s="9"/>
      <c r="B65" s="9"/>
      <c r="C65" s="9">
        <v>0</v>
      </c>
      <c r="D65" s="9"/>
      <c r="E65" s="12">
        <f t="shared" si="2"/>
        <v>0</v>
      </c>
      <c r="G65" s="13">
        <f t="shared" si="11"/>
        <v>43101</v>
      </c>
      <c r="H65" s="13">
        <f t="shared" si="1"/>
        <v>0</v>
      </c>
      <c r="I65" s="14">
        <f t="shared" si="10"/>
        <v>0</v>
      </c>
      <c r="J65" s="16">
        <f t="shared" si="3"/>
        <v>0</v>
      </c>
      <c r="K65" s="16">
        <f t="shared" si="4"/>
        <v>0</v>
      </c>
      <c r="L65" s="16">
        <f t="shared" si="5"/>
        <v>0</v>
      </c>
      <c r="M65" s="16">
        <f t="shared" si="6"/>
        <v>0</v>
      </c>
      <c r="N65" s="16">
        <f t="shared" si="7"/>
        <v>0</v>
      </c>
      <c r="O65" s="16">
        <f t="shared" si="8"/>
        <v>0</v>
      </c>
      <c r="P65" s="16">
        <f t="shared" si="9"/>
        <v>0</v>
      </c>
    </row>
    <row r="66" spans="1:16" ht="18.95" customHeight="1" x14ac:dyDescent="0.2">
      <c r="A66" s="9"/>
      <c r="B66" s="9"/>
      <c r="C66" s="9">
        <v>0</v>
      </c>
      <c r="D66" s="9"/>
      <c r="E66" s="12">
        <f t="shared" si="2"/>
        <v>0</v>
      </c>
      <c r="G66" s="13">
        <f t="shared" si="11"/>
        <v>43101</v>
      </c>
      <c r="H66" s="13">
        <f t="shared" si="1"/>
        <v>0</v>
      </c>
      <c r="I66" s="14">
        <f t="shared" si="10"/>
        <v>0</v>
      </c>
      <c r="J66" s="16">
        <f t="shared" si="3"/>
        <v>0</v>
      </c>
      <c r="K66" s="16">
        <f t="shared" si="4"/>
        <v>0</v>
      </c>
      <c r="L66" s="16">
        <f t="shared" si="5"/>
        <v>0</v>
      </c>
      <c r="M66" s="16">
        <f t="shared" si="6"/>
        <v>0</v>
      </c>
      <c r="N66" s="16">
        <f t="shared" si="7"/>
        <v>0</v>
      </c>
      <c r="O66" s="16">
        <f t="shared" si="8"/>
        <v>0</v>
      </c>
      <c r="P66" s="16">
        <f t="shared" si="9"/>
        <v>0</v>
      </c>
    </row>
    <row r="67" spans="1:16" ht="18.95" customHeight="1" x14ac:dyDescent="0.2">
      <c r="A67" s="9"/>
      <c r="B67" s="9"/>
      <c r="C67" s="9">
        <v>0</v>
      </c>
      <c r="D67" s="9"/>
      <c r="E67" s="12">
        <f t="shared" si="2"/>
        <v>0</v>
      </c>
      <c r="G67" s="13">
        <f t="shared" si="11"/>
        <v>43101</v>
      </c>
      <c r="H67" s="13">
        <f t="shared" si="1"/>
        <v>0</v>
      </c>
      <c r="I67" s="14">
        <f t="shared" si="10"/>
        <v>0</v>
      </c>
      <c r="J67" s="16">
        <f t="shared" si="3"/>
        <v>0</v>
      </c>
      <c r="K67" s="16">
        <f t="shared" si="4"/>
        <v>0</v>
      </c>
      <c r="L67" s="16">
        <f t="shared" si="5"/>
        <v>0</v>
      </c>
      <c r="M67" s="16">
        <f t="shared" si="6"/>
        <v>0</v>
      </c>
      <c r="N67" s="16">
        <f t="shared" si="7"/>
        <v>0</v>
      </c>
      <c r="O67" s="16">
        <f t="shared" si="8"/>
        <v>0</v>
      </c>
      <c r="P67" s="16">
        <f t="shared" si="9"/>
        <v>0</v>
      </c>
    </row>
    <row r="68" spans="1:16" ht="18.95" customHeight="1" x14ac:dyDescent="0.2">
      <c r="A68" s="9"/>
      <c r="B68" s="9"/>
      <c r="C68" s="9">
        <v>0</v>
      </c>
      <c r="D68" s="9"/>
      <c r="E68" s="12">
        <f t="shared" si="2"/>
        <v>0</v>
      </c>
      <c r="G68" s="13">
        <f t="shared" si="11"/>
        <v>43101</v>
      </c>
      <c r="H68" s="13">
        <f t="shared" si="1"/>
        <v>0</v>
      </c>
      <c r="I68" s="14">
        <f t="shared" si="10"/>
        <v>0</v>
      </c>
      <c r="J68" s="16">
        <f t="shared" si="3"/>
        <v>0</v>
      </c>
      <c r="K68" s="16">
        <f t="shared" si="4"/>
        <v>0</v>
      </c>
      <c r="L68" s="16">
        <f t="shared" si="5"/>
        <v>0</v>
      </c>
      <c r="M68" s="16">
        <f t="shared" si="6"/>
        <v>0</v>
      </c>
      <c r="N68" s="16">
        <f t="shared" si="7"/>
        <v>0</v>
      </c>
      <c r="O68" s="16">
        <f t="shared" si="8"/>
        <v>0</v>
      </c>
      <c r="P68" s="16">
        <f t="shared" si="9"/>
        <v>0</v>
      </c>
    </row>
    <row r="69" spans="1:16" ht="18.95" customHeight="1" x14ac:dyDescent="0.2">
      <c r="A69" s="9"/>
      <c r="B69" s="9"/>
      <c r="C69" s="9">
        <v>0</v>
      </c>
      <c r="D69" s="9"/>
      <c r="E69" s="12">
        <f t="shared" si="2"/>
        <v>0</v>
      </c>
      <c r="G69" s="13">
        <f t="shared" si="11"/>
        <v>43101</v>
      </c>
      <c r="H69" s="13">
        <f t="shared" si="1"/>
        <v>0</v>
      </c>
      <c r="I69" s="14">
        <f t="shared" si="10"/>
        <v>0</v>
      </c>
      <c r="J69" s="16">
        <f t="shared" si="3"/>
        <v>0</v>
      </c>
      <c r="K69" s="16">
        <f t="shared" si="4"/>
        <v>0</v>
      </c>
      <c r="L69" s="16">
        <f t="shared" si="5"/>
        <v>0</v>
      </c>
      <c r="M69" s="16">
        <f t="shared" si="6"/>
        <v>0</v>
      </c>
      <c r="N69" s="16">
        <f t="shared" si="7"/>
        <v>0</v>
      </c>
      <c r="O69" s="16">
        <f t="shared" si="8"/>
        <v>0</v>
      </c>
      <c r="P69" s="16">
        <f t="shared" si="9"/>
        <v>0</v>
      </c>
    </row>
    <row r="70" spans="1:16" ht="18.95" customHeight="1" x14ac:dyDescent="0.2">
      <c r="A70" s="9"/>
      <c r="B70" s="9"/>
      <c r="C70" s="9">
        <v>0</v>
      </c>
      <c r="D70" s="9"/>
      <c r="E70" s="12">
        <f t="shared" si="2"/>
        <v>0</v>
      </c>
      <c r="G70" s="13">
        <f t="shared" si="11"/>
        <v>43101</v>
      </c>
      <c r="H70" s="13">
        <f t="shared" si="1"/>
        <v>0</v>
      </c>
      <c r="I70" s="14">
        <f t="shared" si="10"/>
        <v>0</v>
      </c>
      <c r="J70" s="16">
        <f t="shared" si="3"/>
        <v>0</v>
      </c>
      <c r="K70" s="16">
        <f t="shared" si="4"/>
        <v>0</v>
      </c>
      <c r="L70" s="16">
        <f t="shared" si="5"/>
        <v>0</v>
      </c>
      <c r="M70" s="16">
        <f t="shared" si="6"/>
        <v>0</v>
      </c>
      <c r="N70" s="16">
        <f t="shared" si="7"/>
        <v>0</v>
      </c>
      <c r="O70" s="16">
        <f t="shared" si="8"/>
        <v>0</v>
      </c>
      <c r="P70" s="16">
        <f t="shared" si="9"/>
        <v>0</v>
      </c>
    </row>
    <row r="71" spans="1:16" ht="18.95" customHeight="1" x14ac:dyDescent="0.2">
      <c r="A71" s="9"/>
      <c r="B71" s="9"/>
      <c r="C71" s="9">
        <v>0</v>
      </c>
      <c r="D71" s="9"/>
      <c r="E71" s="12">
        <f t="shared" si="2"/>
        <v>0</v>
      </c>
      <c r="G71" s="13">
        <f t="shared" si="11"/>
        <v>43101</v>
      </c>
      <c r="H71" s="13">
        <f t="shared" si="1"/>
        <v>0</v>
      </c>
      <c r="I71" s="14">
        <f t="shared" si="10"/>
        <v>0</v>
      </c>
      <c r="J71" s="16">
        <f t="shared" si="3"/>
        <v>0</v>
      </c>
      <c r="K71" s="16">
        <f t="shared" si="4"/>
        <v>0</v>
      </c>
      <c r="L71" s="16">
        <f t="shared" si="5"/>
        <v>0</v>
      </c>
      <c r="M71" s="16">
        <f t="shared" si="6"/>
        <v>0</v>
      </c>
      <c r="N71" s="16">
        <f t="shared" si="7"/>
        <v>0</v>
      </c>
      <c r="O71" s="16">
        <f t="shared" si="8"/>
        <v>0</v>
      </c>
      <c r="P71" s="16">
        <f t="shared" si="9"/>
        <v>0</v>
      </c>
    </row>
    <row r="72" spans="1:16" ht="18.95" customHeight="1" x14ac:dyDescent="0.2">
      <c r="A72" s="9"/>
      <c r="B72" s="9"/>
      <c r="C72" s="9">
        <v>0</v>
      </c>
      <c r="D72" s="9"/>
      <c r="E72" s="12">
        <f t="shared" si="2"/>
        <v>0</v>
      </c>
      <c r="G72" s="13">
        <f t="shared" si="11"/>
        <v>43101</v>
      </c>
      <c r="H72" s="13">
        <f t="shared" si="1"/>
        <v>0</v>
      </c>
      <c r="I72" s="14">
        <f t="shared" si="10"/>
        <v>0</v>
      </c>
      <c r="J72" s="16">
        <f t="shared" si="3"/>
        <v>0</v>
      </c>
      <c r="K72" s="16">
        <f t="shared" si="4"/>
        <v>0</v>
      </c>
      <c r="L72" s="16">
        <f t="shared" si="5"/>
        <v>0</v>
      </c>
      <c r="M72" s="16">
        <f t="shared" si="6"/>
        <v>0</v>
      </c>
      <c r="N72" s="16">
        <f t="shared" si="7"/>
        <v>0</v>
      </c>
      <c r="O72" s="16">
        <f t="shared" si="8"/>
        <v>0</v>
      </c>
      <c r="P72" s="16">
        <f t="shared" si="9"/>
        <v>0</v>
      </c>
    </row>
    <row r="73" spans="1:16" ht="18.95" customHeight="1" x14ac:dyDescent="0.2">
      <c r="A73" s="9"/>
      <c r="B73" s="9"/>
      <c r="C73" s="9">
        <v>0</v>
      </c>
      <c r="D73" s="9"/>
      <c r="E73" s="12">
        <f t="shared" si="2"/>
        <v>0</v>
      </c>
      <c r="G73" s="13">
        <f t="shared" si="11"/>
        <v>43101</v>
      </c>
      <c r="H73" s="13">
        <f t="shared" ref="H73:H74" si="12">IF(OR(A73=0,B73=0),0,G74-G73)</f>
        <v>0</v>
      </c>
      <c r="I73" s="14">
        <f t="shared" si="10"/>
        <v>0</v>
      </c>
      <c r="J73" s="16">
        <f t="shared" si="3"/>
        <v>0</v>
      </c>
      <c r="K73" s="16">
        <f t="shared" si="4"/>
        <v>0</v>
      </c>
      <c r="L73" s="16">
        <f t="shared" si="5"/>
        <v>0</v>
      </c>
      <c r="M73" s="16">
        <f t="shared" si="6"/>
        <v>0</v>
      </c>
      <c r="N73" s="16">
        <f t="shared" si="7"/>
        <v>0</v>
      </c>
      <c r="O73" s="16">
        <f t="shared" si="8"/>
        <v>0</v>
      </c>
      <c r="P73" s="16">
        <f t="shared" si="9"/>
        <v>0</v>
      </c>
    </row>
    <row r="74" spans="1:16" ht="18.95" customHeight="1" x14ac:dyDescent="0.2">
      <c r="A74" s="9"/>
      <c r="B74" s="9"/>
      <c r="C74" s="9">
        <v>0</v>
      </c>
      <c r="D74" s="9"/>
      <c r="E74" s="12">
        <f t="shared" si="2"/>
        <v>0</v>
      </c>
      <c r="G74" s="13">
        <f t="shared" si="11"/>
        <v>43101</v>
      </c>
      <c r="H74" s="13">
        <f t="shared" si="12"/>
        <v>0</v>
      </c>
      <c r="I74" s="14">
        <f t="shared" si="10"/>
        <v>0</v>
      </c>
      <c r="J74" s="16">
        <f t="shared" si="3"/>
        <v>0</v>
      </c>
      <c r="K74" s="16">
        <f t="shared" si="4"/>
        <v>0</v>
      </c>
      <c r="L74" s="16">
        <f t="shared" si="5"/>
        <v>0</v>
      </c>
      <c r="M74" s="16">
        <f t="shared" si="6"/>
        <v>0</v>
      </c>
      <c r="N74" s="16">
        <f t="shared" si="7"/>
        <v>0</v>
      </c>
      <c r="O74" s="16">
        <f t="shared" si="8"/>
        <v>0</v>
      </c>
      <c r="P74" s="16">
        <f t="shared" si="9"/>
        <v>0</v>
      </c>
    </row>
    <row r="75" spans="1:16" ht="18.95" customHeight="1" x14ac:dyDescent="0.2">
      <c r="A75" s="9"/>
      <c r="B75" s="9"/>
      <c r="C75" s="9">
        <v>0</v>
      </c>
      <c r="D75" s="9"/>
      <c r="E75" s="12">
        <f t="shared" ref="E75" si="13">IF(OR(A75=0,B75=0),0,E74+C75-D75)</f>
        <v>0</v>
      </c>
      <c r="G75" s="13">
        <f t="shared" si="11"/>
        <v>43101</v>
      </c>
      <c r="H75" s="13">
        <f>IF(OR(A75=0,B75=0),0,#REF!-G75)</f>
        <v>0</v>
      </c>
      <c r="I75" s="14">
        <f t="shared" si="10"/>
        <v>0</v>
      </c>
      <c r="J75" s="16">
        <f t="shared" ref="J75" si="14">SUM(K75:P75)</f>
        <v>0</v>
      </c>
      <c r="K75" s="16">
        <f t="shared" ref="K75" si="15">IF(A75&gt;31,1,0)</f>
        <v>0</v>
      </c>
      <c r="L75" s="16">
        <f t="shared" ref="L75" si="16">IF(B75&gt;12,1,0)</f>
        <v>0</v>
      </c>
      <c r="M75" s="16">
        <f t="shared" ref="M75" si="17">IF(AND(A75&gt;30,OR(B75=2,B75=4,B75=6,B75=9,B75=11)),1,0)</f>
        <v>0</v>
      </c>
      <c r="N75" s="16">
        <f t="shared" ref="N75" si="18">IF(AND(A75&gt;29,B75=2),1,0)</f>
        <v>0</v>
      </c>
      <c r="O75" s="16">
        <f t="shared" ref="O75" si="19">IF(AND(A75&gt;28,B75=2,OR($E$4=2015,$E$4=2017,$E$4=2018,$E$4=2019,$E$4=2021)),1,0)</f>
        <v>0</v>
      </c>
      <c r="P75" s="16">
        <f t="shared" ref="P75" si="20">IF(G75&lt;G74,1,0)</f>
        <v>0</v>
      </c>
    </row>
    <row r="76" spans="1:16" ht="15" customHeight="1" x14ac:dyDescent="0.2">
      <c r="E76" s="3"/>
      <c r="F76" s="3"/>
      <c r="G76" s="3"/>
      <c r="H76" s="3"/>
      <c r="I76" s="3"/>
      <c r="J76" s="3"/>
      <c r="K76" s="3"/>
      <c r="L76" s="3"/>
      <c r="M76" s="3"/>
      <c r="N76" s="3"/>
      <c r="O76" s="3"/>
    </row>
    <row r="77" spans="1:16" hidden="1" x14ac:dyDescent="0.2">
      <c r="A77" s="14">
        <v>31</v>
      </c>
      <c r="B77" s="14">
        <v>12</v>
      </c>
      <c r="C77" s="15">
        <f>SUM(C10:C75)</f>
        <v>0</v>
      </c>
      <c r="D77" s="15">
        <f>SUM(D10:D75)</f>
        <v>0</v>
      </c>
      <c r="G77" s="13">
        <f>IF(OR(A77=0,B77=0),0,DATE($E$4,B77,A77)+1)</f>
        <v>43101</v>
      </c>
      <c r="H77" s="4">
        <f>SUM(H9:H75)</f>
        <v>365</v>
      </c>
      <c r="I77" s="3">
        <f>SUM(I9:I75)</f>
        <v>0</v>
      </c>
      <c r="J77" s="3"/>
      <c r="K77" s="3"/>
      <c r="L77" s="3"/>
      <c r="M77" s="3"/>
      <c r="N77" s="3"/>
      <c r="O77" s="3"/>
    </row>
    <row r="78" spans="1:16" hidden="1" x14ac:dyDescent="0.2"/>
  </sheetData>
  <sheetProtection sheet="1" objects="1" scenarios="1"/>
  <mergeCells count="6">
    <mergeCell ref="A1:E1"/>
    <mergeCell ref="D2:E2"/>
    <mergeCell ref="A5:D5"/>
    <mergeCell ref="A4:D4"/>
    <mergeCell ref="A6:D6"/>
    <mergeCell ref="A2:C2"/>
  </mergeCells>
  <dataValidations count="5">
    <dataValidation type="whole" operator="greaterThanOrEqual" allowBlank="1" showInputMessage="1" showErrorMessage="1" errorTitle="nur ganze Zahlen" error="Bitte ganze Zahl eingeben (1, 2, 3, ...)" sqref="E9 C77:D77 C10:C75">
      <formula1>0</formula1>
    </dataValidation>
    <dataValidation type="whole" operator="lessThanOrEqual" allowBlank="1" showInputMessage="1" showErrorMessage="1" errorTitle="nur ganze Zahlen" error="Sie haben entweder keine ganze Zahl eingegeben (1, 2, 3, ...) oder der eingegebene Wert bei &quot;Abgang&quot; ist größer als der aktuelle Bestand" sqref="D11:D75">
      <formula1>$E$9+SUM($C$9:C11)-SUM($D$9:D10)</formula1>
    </dataValidation>
    <dataValidation type="custom" allowBlank="1" showInputMessage="1" showErrorMessage="1" errorTitle="Datum" error="Der eingetragene Wert ist kein gültiges Datum oder das eingetragene Datum ist jünger als das Datum in der Zeile darüber." sqref="B9:B75">
      <formula1>J9&lt;1</formula1>
    </dataValidation>
    <dataValidation type="custom" allowBlank="1" showInputMessage="1" showErrorMessage="1" errorTitle="Datum" error="Der eingetragene Wert ist kein gültiges Datum oder das eingetragene Datum ist jünger als das Datum in der Zeile darüber." sqref="A9:A75">
      <formula1>J9&lt;1</formula1>
    </dataValidation>
    <dataValidation type="whole" operator="lessThanOrEqual" allowBlank="1" showInputMessage="1" showErrorMessage="1" error="Sie haben entweder keine ganze Zahl eingegeben (1, 2, 3, ...) oder der eingegebene Wert bei &quot;Abgang&quot; ist größer als der aktuelle Bestand." sqref="D10">
      <formula1>$E$9+SUM($C$9:C10)-SUM($D$9:D9)</formula1>
    </dataValidation>
  </dataValidations>
  <printOptions horizontalCentered="1"/>
  <pageMargins left="0.39370078740157483" right="0.39370078740157483" top="0.59055118110236227" bottom="0.5118110236220472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 Kategorie'!$A$1:$A$54</xm:f>
          </x14:formula1>
          <xm:sqref>E5</xm:sqref>
        </x14:dataValidation>
        <x14:dataValidation type="list" allowBlank="1" showInputMessage="1" showErrorMessage="1">
          <x14:formula1>
            <xm:f>'Auswahl Jahr'!$A$1:$A$7</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zoomScaleNormal="100" workbookViewId="0"/>
  </sheetViews>
  <sheetFormatPr baseColWidth="10" defaultRowHeight="12.75" x14ac:dyDescent="0.2"/>
  <cols>
    <col min="1" max="1" width="60" bestFit="1" customWidth="1"/>
  </cols>
  <sheetData>
    <row r="1" spans="1:1" x14ac:dyDescent="0.2">
      <c r="A1" s="24" t="s">
        <v>2</v>
      </c>
    </row>
    <row r="2" spans="1:1" x14ac:dyDescent="0.2">
      <c r="A2" s="24" t="s">
        <v>3</v>
      </c>
    </row>
    <row r="3" spans="1:1" x14ac:dyDescent="0.2">
      <c r="A3" s="24" t="s">
        <v>73</v>
      </c>
    </row>
    <row r="4" spans="1:1" x14ac:dyDescent="0.2">
      <c r="A4" s="24" t="s">
        <v>4</v>
      </c>
    </row>
    <row r="5" spans="1:1" x14ac:dyDescent="0.2">
      <c r="A5" s="24" t="s">
        <v>5</v>
      </c>
    </row>
    <row r="6" spans="1:1" x14ac:dyDescent="0.2">
      <c r="A6" s="24" t="s">
        <v>6</v>
      </c>
    </row>
    <row r="7" spans="1:1" x14ac:dyDescent="0.2">
      <c r="A7" s="24" t="s">
        <v>7</v>
      </c>
    </row>
    <row r="8" spans="1:1" x14ac:dyDescent="0.2">
      <c r="A8" s="25" t="s">
        <v>8</v>
      </c>
    </row>
    <row r="9" spans="1:1" x14ac:dyDescent="0.2">
      <c r="A9" s="25" t="s">
        <v>9</v>
      </c>
    </row>
    <row r="10" spans="1:1" x14ac:dyDescent="0.2">
      <c r="A10" s="25" t="s">
        <v>74</v>
      </c>
    </row>
    <row r="11" spans="1:1" x14ac:dyDescent="0.2">
      <c r="A11" s="25" t="s">
        <v>10</v>
      </c>
    </row>
    <row r="12" spans="1:1" x14ac:dyDescent="0.2">
      <c r="A12" s="25" t="s">
        <v>11</v>
      </c>
    </row>
    <row r="13" spans="1:1" x14ac:dyDescent="0.2">
      <c r="A13" s="25" t="s">
        <v>12</v>
      </c>
    </row>
    <row r="14" spans="1:1" x14ac:dyDescent="0.2">
      <c r="A14" s="25" t="s">
        <v>13</v>
      </c>
    </row>
    <row r="15" spans="1:1" x14ac:dyDescent="0.2">
      <c r="A15" s="26" t="s">
        <v>45</v>
      </c>
    </row>
    <row r="16" spans="1:1" x14ac:dyDescent="0.2">
      <c r="A16" s="26" t="s">
        <v>75</v>
      </c>
    </row>
    <row r="17" spans="1:1" x14ac:dyDescent="0.2">
      <c r="A17" s="26" t="s">
        <v>50</v>
      </c>
    </row>
    <row r="18" spans="1:1" x14ac:dyDescent="0.2">
      <c r="A18" s="26" t="s">
        <v>46</v>
      </c>
    </row>
    <row r="19" spans="1:1" x14ac:dyDescent="0.2">
      <c r="A19" s="26" t="s">
        <v>49</v>
      </c>
    </row>
    <row r="20" spans="1:1" x14ac:dyDescent="0.2">
      <c r="A20" s="26" t="s">
        <v>48</v>
      </c>
    </row>
    <row r="21" spans="1:1" x14ac:dyDescent="0.2">
      <c r="A21" s="26" t="s">
        <v>76</v>
      </c>
    </row>
    <row r="22" spans="1:1" x14ac:dyDescent="0.2">
      <c r="A22" s="26" t="s">
        <v>77</v>
      </c>
    </row>
    <row r="23" spans="1:1" x14ac:dyDescent="0.2">
      <c r="A23" s="26" t="s">
        <v>78</v>
      </c>
    </row>
    <row r="24" spans="1:1" x14ac:dyDescent="0.2">
      <c r="A24" s="26" t="s">
        <v>79</v>
      </c>
    </row>
    <row r="25" spans="1:1" x14ac:dyDescent="0.2">
      <c r="A25" s="27" t="s">
        <v>14</v>
      </c>
    </row>
    <row r="26" spans="1:1" x14ac:dyDescent="0.2">
      <c r="A26" s="27" t="s">
        <v>15</v>
      </c>
    </row>
    <row r="27" spans="1:1" x14ac:dyDescent="0.2">
      <c r="A27" s="27" t="s">
        <v>16</v>
      </c>
    </row>
    <row r="28" spans="1:1" x14ac:dyDescent="0.2">
      <c r="A28" s="27" t="s">
        <v>17</v>
      </c>
    </row>
    <row r="29" spans="1:1" x14ac:dyDescent="0.2">
      <c r="A29" s="27" t="s">
        <v>18</v>
      </c>
    </row>
    <row r="30" spans="1:1" x14ac:dyDescent="0.2">
      <c r="A30" s="27" t="s">
        <v>19</v>
      </c>
    </row>
    <row r="31" spans="1:1" x14ac:dyDescent="0.2">
      <c r="A31" s="27" t="s">
        <v>20</v>
      </c>
    </row>
    <row r="32" spans="1:1" x14ac:dyDescent="0.2">
      <c r="A32" s="27" t="s">
        <v>21</v>
      </c>
    </row>
    <row r="33" spans="1:1" x14ac:dyDescent="0.2">
      <c r="A33" s="27" t="s">
        <v>22</v>
      </c>
    </row>
    <row r="34" spans="1:1" x14ac:dyDescent="0.2">
      <c r="A34" s="27" t="s">
        <v>23</v>
      </c>
    </row>
    <row r="35" spans="1:1" x14ac:dyDescent="0.2">
      <c r="A35" s="27" t="s">
        <v>24</v>
      </c>
    </row>
    <row r="36" spans="1:1" x14ac:dyDescent="0.2">
      <c r="A36" s="27" t="s">
        <v>25</v>
      </c>
    </row>
    <row r="37" spans="1:1" x14ac:dyDescent="0.2">
      <c r="A37" s="28" t="s">
        <v>26</v>
      </c>
    </row>
    <row r="38" spans="1:1" x14ac:dyDescent="0.2">
      <c r="A38" s="28" t="s">
        <v>27</v>
      </c>
    </row>
    <row r="39" spans="1:1" x14ac:dyDescent="0.2">
      <c r="A39" s="28" t="s">
        <v>28</v>
      </c>
    </row>
    <row r="40" spans="1:1" x14ac:dyDescent="0.2">
      <c r="A40" s="28" t="s">
        <v>29</v>
      </c>
    </row>
    <row r="41" spans="1:1" x14ac:dyDescent="0.2">
      <c r="A41" s="28" t="s">
        <v>80</v>
      </c>
    </row>
    <row r="42" spans="1:1" x14ac:dyDescent="0.2">
      <c r="A42" s="28" t="s">
        <v>30</v>
      </c>
    </row>
    <row r="43" spans="1:1" x14ac:dyDescent="0.2">
      <c r="A43" s="28" t="s">
        <v>31</v>
      </c>
    </row>
    <row r="44" spans="1:1" x14ac:dyDescent="0.2">
      <c r="A44" s="28" t="s">
        <v>32</v>
      </c>
    </row>
    <row r="45" spans="1:1" x14ac:dyDescent="0.2">
      <c r="A45" s="28" t="s">
        <v>33</v>
      </c>
    </row>
    <row r="46" spans="1:1" x14ac:dyDescent="0.2">
      <c r="A46" s="29" t="s">
        <v>34</v>
      </c>
    </row>
    <row r="47" spans="1:1" x14ac:dyDescent="0.2">
      <c r="A47" s="29" t="s">
        <v>35</v>
      </c>
    </row>
    <row r="48" spans="1:1" x14ac:dyDescent="0.2">
      <c r="A48" s="29" t="s">
        <v>36</v>
      </c>
    </row>
    <row r="49" spans="1:1" x14ac:dyDescent="0.2">
      <c r="A49" s="29" t="s">
        <v>37</v>
      </c>
    </row>
    <row r="50" spans="1:1" x14ac:dyDescent="0.2">
      <c r="A50" s="30" t="s">
        <v>38</v>
      </c>
    </row>
    <row r="51" spans="1:1" x14ac:dyDescent="0.2">
      <c r="A51" s="30" t="s">
        <v>39</v>
      </c>
    </row>
    <row r="52" spans="1:1" x14ac:dyDescent="0.2">
      <c r="A52" s="23" t="s">
        <v>40</v>
      </c>
    </row>
    <row r="53" spans="1:1" x14ac:dyDescent="0.2">
      <c r="A53" s="23" t="s">
        <v>41</v>
      </c>
    </row>
    <row r="54" spans="1:1" x14ac:dyDescent="0.2">
      <c r="A54" t="s">
        <v>82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RowHeight="12.75" x14ac:dyDescent="0.2"/>
  <sheetData>
    <row r="1" spans="1:1" x14ac:dyDescent="0.2">
      <c r="A1">
        <v>2015</v>
      </c>
    </row>
    <row r="2" spans="1:1" x14ac:dyDescent="0.2">
      <c r="A2">
        <v>2016</v>
      </c>
    </row>
    <row r="3" spans="1:1" x14ac:dyDescent="0.2">
      <c r="A3">
        <v>2017</v>
      </c>
    </row>
    <row r="4" spans="1:1" x14ac:dyDescent="0.2">
      <c r="A4">
        <v>2018</v>
      </c>
    </row>
    <row r="5" spans="1:1" x14ac:dyDescent="0.2">
      <c r="A5">
        <v>2019</v>
      </c>
    </row>
    <row r="6" spans="1:1" x14ac:dyDescent="0.2">
      <c r="A6">
        <v>2020</v>
      </c>
    </row>
    <row r="7" spans="1:1" x14ac:dyDescent="0.2">
      <c r="A7">
        <v>2021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2"/>
  <sheetViews>
    <sheetView workbookViewId="0"/>
  </sheetViews>
  <sheetFormatPr baseColWidth="10" defaultRowHeight="24.75" customHeight="1" x14ac:dyDescent="0.2"/>
  <cols>
    <col min="1" max="1" width="95.42578125" style="19" customWidth="1"/>
  </cols>
  <sheetData>
    <row r="1" spans="1:1" ht="24.75" customHeight="1" x14ac:dyDescent="0.25">
      <c r="A1" s="31" t="s">
        <v>67</v>
      </c>
    </row>
    <row r="2" spans="1:1" ht="24.75" customHeight="1" x14ac:dyDescent="0.2">
      <c r="A2" s="20" t="s">
        <v>68</v>
      </c>
    </row>
    <row r="3" spans="1:1" ht="24.75" customHeight="1" x14ac:dyDescent="0.2">
      <c r="A3" s="20" t="s">
        <v>69</v>
      </c>
    </row>
    <row r="4" spans="1:1" ht="24.75" customHeight="1" x14ac:dyDescent="0.2">
      <c r="A4" s="20" t="s">
        <v>70</v>
      </c>
    </row>
    <row r="5" spans="1:1" ht="24.75" customHeight="1" x14ac:dyDescent="0.2">
      <c r="A5" s="20" t="s">
        <v>71</v>
      </c>
    </row>
    <row r="6" spans="1:1" ht="24.75" customHeight="1" x14ac:dyDescent="0.2">
      <c r="A6" s="20" t="s">
        <v>64</v>
      </c>
    </row>
    <row r="7" spans="1:1" ht="24.75" customHeight="1" x14ac:dyDescent="0.2">
      <c r="A7" s="20" t="s">
        <v>65</v>
      </c>
    </row>
    <row r="8" spans="1:1" ht="24.75" customHeight="1" x14ac:dyDescent="0.2">
      <c r="A8" s="20" t="s">
        <v>66</v>
      </c>
    </row>
    <row r="9" spans="1:1" ht="24.75" customHeight="1" x14ac:dyDescent="0.2">
      <c r="A9" s="20"/>
    </row>
    <row r="10" spans="1:1" ht="24.75" customHeight="1" x14ac:dyDescent="0.2">
      <c r="A10" s="20"/>
    </row>
    <row r="11" spans="1:1" ht="24.75" customHeight="1" x14ac:dyDescent="0.2">
      <c r="A11" s="20"/>
    </row>
    <row r="12" spans="1:1" ht="24.75" customHeight="1" x14ac:dyDescent="0.2">
      <c r="A12" s="20"/>
    </row>
    <row r="13" spans="1:1" ht="24.75" customHeight="1" x14ac:dyDescent="0.2">
      <c r="A13" s="20"/>
    </row>
    <row r="14" spans="1:1" ht="24.75" customHeight="1" x14ac:dyDescent="0.2">
      <c r="A14" s="20"/>
    </row>
    <row r="15" spans="1:1" ht="24.75" customHeight="1" x14ac:dyDescent="0.2">
      <c r="A15" s="20"/>
    </row>
    <row r="16" spans="1:1" ht="24.75" customHeight="1" x14ac:dyDescent="0.2">
      <c r="A16" s="20"/>
    </row>
    <row r="17" spans="1:1" ht="24.75" customHeight="1" x14ac:dyDescent="0.2">
      <c r="A17" s="20"/>
    </row>
    <row r="18" spans="1:1" ht="24.75" customHeight="1" x14ac:dyDescent="0.2">
      <c r="A18" s="20"/>
    </row>
    <row r="19" spans="1:1" ht="24.75" customHeight="1" x14ac:dyDescent="0.2">
      <c r="A19" s="20"/>
    </row>
    <row r="20" spans="1:1" ht="24.75" customHeight="1" x14ac:dyDescent="0.2">
      <c r="A20" s="20"/>
    </row>
    <row r="21" spans="1:1" ht="24.75" customHeight="1" x14ac:dyDescent="0.2">
      <c r="A21" s="20"/>
    </row>
    <row r="22" spans="1:1" ht="24.75" customHeight="1" x14ac:dyDescent="0.2">
      <c r="A22" s="20"/>
    </row>
  </sheetData>
  <sheetProtection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Berechnung Durchschnittsbestand</vt:lpstr>
      <vt:lpstr>Auswahl Kategorie</vt:lpstr>
      <vt:lpstr>Auswahl Jahr</vt:lpstr>
      <vt:lpstr>Bitte lesen</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des durchschnittlichen Tierbestandes</dc:title>
  <dc:creator>Herwig Bauer</dc:creator>
  <cp:lastModifiedBy>home</cp:lastModifiedBy>
  <cp:lastPrinted>2017-03-31T07:47:19Z</cp:lastPrinted>
  <dcterms:created xsi:type="dcterms:W3CDTF">2012-09-05T07:34:16Z</dcterms:created>
  <dcterms:modified xsi:type="dcterms:W3CDTF">2017-06-26T07:20:00Z</dcterms:modified>
</cp:coreProperties>
</file>